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D26" i="2" l="1"/>
  <c r="D27" i="2" l="1"/>
  <c r="C26" i="2"/>
  <c r="C27" i="2"/>
  <c r="F27" i="2"/>
  <c r="F26" i="2"/>
  <c r="D61" i="1" l="1"/>
  <c r="C61" i="1"/>
  <c r="F32" i="1"/>
  <c r="D32" i="1"/>
  <c r="C32" i="1"/>
  <c r="G16" i="2" l="1"/>
  <c r="E16" i="2"/>
  <c r="G10" i="3" l="1"/>
  <c r="G7" i="3"/>
  <c r="G6" i="3"/>
  <c r="F56" i="1"/>
  <c r="F52" i="1"/>
  <c r="F46" i="1"/>
  <c r="F42" i="1"/>
  <c r="F39" i="1"/>
  <c r="F29" i="1"/>
  <c r="F25" i="1"/>
  <c r="F19" i="1"/>
  <c r="F15" i="1"/>
  <c r="F12" i="1"/>
  <c r="F5" i="1"/>
  <c r="F4" i="1" l="1"/>
  <c r="G53" i="1"/>
  <c r="G25" i="2"/>
  <c r="G12" i="2"/>
  <c r="G13" i="2"/>
  <c r="G14" i="2"/>
  <c r="E53" i="1" l="1"/>
  <c r="F16" i="3" l="1"/>
  <c r="H15" i="3"/>
  <c r="F15" i="3"/>
  <c r="H14" i="3"/>
  <c r="H13" i="3"/>
  <c r="H12" i="3"/>
  <c r="F12" i="3"/>
  <c r="H11" i="3"/>
  <c r="F11" i="3"/>
  <c r="E10" i="3"/>
  <c r="D10" i="3"/>
  <c r="F9" i="3"/>
  <c r="F8" i="3"/>
  <c r="E7" i="3"/>
  <c r="D7" i="3"/>
  <c r="D6" i="3" s="1"/>
  <c r="F10" i="3" l="1"/>
  <c r="E6" i="3"/>
  <c r="H10" i="3"/>
  <c r="E33" i="1"/>
  <c r="D15" i="1"/>
  <c r="D56" i="1"/>
  <c r="C56" i="1"/>
  <c r="D52" i="1"/>
  <c r="C52" i="1"/>
  <c r="D46" i="1"/>
  <c r="C46" i="1"/>
  <c r="D42" i="1"/>
  <c r="C42" i="1"/>
  <c r="D39" i="1"/>
  <c r="C39" i="1"/>
  <c r="D29" i="1"/>
  <c r="C29" i="1"/>
  <c r="D25" i="1"/>
  <c r="C25" i="1"/>
  <c r="D19" i="1"/>
  <c r="C19" i="1"/>
  <c r="C15" i="1"/>
  <c r="D12" i="1"/>
  <c r="C12" i="1"/>
  <c r="D5" i="1"/>
  <c r="C5" i="1"/>
  <c r="G31" i="2"/>
  <c r="E31" i="2"/>
  <c r="G30" i="2"/>
  <c r="E30" i="2"/>
  <c r="G29" i="2"/>
  <c r="E29" i="2"/>
  <c r="G28" i="2"/>
  <c r="E28" i="2"/>
  <c r="E25" i="2"/>
  <c r="G24" i="2"/>
  <c r="E24" i="2"/>
  <c r="G23" i="2"/>
  <c r="E23" i="2"/>
  <c r="G22" i="2"/>
  <c r="G21" i="2"/>
  <c r="E21" i="2"/>
  <c r="G20" i="2"/>
  <c r="E20" i="2"/>
  <c r="G19" i="2"/>
  <c r="E19" i="2"/>
  <c r="F17" i="2"/>
  <c r="D17" i="2"/>
  <c r="C17" i="2"/>
  <c r="G15" i="2"/>
  <c r="E15" i="2"/>
  <c r="E14" i="2"/>
  <c r="E13" i="2"/>
  <c r="E11" i="2"/>
  <c r="F10" i="2"/>
  <c r="D10" i="2"/>
  <c r="C10" i="2"/>
  <c r="G9" i="2"/>
  <c r="E9" i="2"/>
  <c r="F8" i="2"/>
  <c r="D8" i="2"/>
  <c r="C8" i="2"/>
  <c r="G7" i="2"/>
  <c r="E7" i="2"/>
  <c r="F6" i="2"/>
  <c r="D6" i="2"/>
  <c r="C6" i="2"/>
  <c r="C5" i="2" s="1"/>
  <c r="E6" i="2" l="1"/>
  <c r="E26" i="2"/>
  <c r="G26" i="2"/>
  <c r="G27" i="2"/>
  <c r="F5" i="2"/>
  <c r="G8" i="2"/>
  <c r="G10" i="2"/>
  <c r="D5" i="2"/>
  <c r="D4" i="2" s="1"/>
  <c r="E17" i="2"/>
  <c r="E10" i="2"/>
  <c r="C4" i="2"/>
  <c r="G6" i="2"/>
  <c r="H6" i="3"/>
  <c r="F6" i="3"/>
  <c r="D4" i="1"/>
  <c r="C4" i="1"/>
  <c r="E8" i="2"/>
  <c r="G17" i="2"/>
  <c r="E27" i="2"/>
  <c r="G62" i="1"/>
  <c r="E62" i="1"/>
  <c r="G61" i="1"/>
  <c r="E61" i="1"/>
  <c r="G58" i="1"/>
  <c r="E58" i="1"/>
  <c r="G57" i="1"/>
  <c r="E57" i="1"/>
  <c r="G56" i="1"/>
  <c r="E56" i="1"/>
  <c r="G55" i="1"/>
  <c r="E55" i="1"/>
  <c r="G54" i="1"/>
  <c r="E54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5" i="1"/>
  <c r="E35" i="1"/>
  <c r="G34" i="1"/>
  <c r="E34" i="1"/>
  <c r="G33" i="1"/>
  <c r="G32" i="1"/>
  <c r="E32" i="1"/>
  <c r="G31" i="1"/>
  <c r="E31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19" i="1"/>
  <c r="E19" i="1"/>
  <c r="G18" i="1"/>
  <c r="E18" i="1"/>
  <c r="G17" i="1"/>
  <c r="E17" i="1"/>
  <c r="G16" i="1"/>
  <c r="E16" i="1"/>
  <c r="G15" i="1"/>
  <c r="E15" i="1"/>
  <c r="G14" i="1"/>
  <c r="E14" i="1"/>
  <c r="G12" i="1"/>
  <c r="E12" i="1"/>
  <c r="G11" i="1"/>
  <c r="E11" i="1"/>
  <c r="G9" i="1"/>
  <c r="E9" i="1"/>
  <c r="G8" i="1"/>
  <c r="E8" i="1"/>
  <c r="G7" i="1"/>
  <c r="E7" i="1"/>
  <c r="G6" i="1"/>
  <c r="E6" i="1"/>
  <c r="G5" i="1"/>
  <c r="E5" i="1"/>
  <c r="E5" i="2" l="1"/>
  <c r="G5" i="2"/>
  <c r="E4" i="1"/>
  <c r="G4" i="1"/>
  <c r="G4" i="2" l="1"/>
  <c r="E4" i="2"/>
</calcChain>
</file>

<file path=xl/sharedStrings.xml><?xml version="1.0" encoding="utf-8"?>
<sst xmlns="http://schemas.openxmlformats.org/spreadsheetml/2006/main" count="222" uniqueCount="213">
  <si>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</si>
  <si>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</si>
  <si>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</si>
  <si>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</si>
  <si>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</si>
  <si>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</si>
  <si>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</si>
  <si>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</si>
  <si>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</si>
  <si>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</si>
  <si>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</si>
  <si>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</si>
  <si>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</si>
  <si>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</si>
  <si>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</si>
  <si>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</si>
  <si>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</si>
  <si>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</si>
  <si>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</si>
  <si>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</si>
  <si>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</si>
  <si>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</si>
  <si>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</si>
  <si>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</si>
  <si>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</si>
  <si>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</si>
  <si>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</si>
  <si>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</si>
  <si>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</si>
  <si>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</si>
  <si>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</si>
  <si>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</si>
  <si>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</si>
  <si>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</si>
  <si>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</si>
  <si>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</si>
  <si>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</si>
  <si>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</si>
  <si>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</si>
  <si>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</si>
  <si>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</si>
  <si>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</si>
  <si>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</si>
  <si>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</si>
  <si>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</si>
  <si>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</si>
  <si>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</si>
  <si>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</si>
  <si>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</si>
  <si>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</si>
  <si>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</si>
  <si>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</si>
  <si>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</si>
  <si>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</si>
  <si>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</si>
  <si>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</si>
  <si>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</si>
  <si>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</si>
  <si>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</si>
  <si>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</si>
  <si>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</si>
  <si>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</si>
  <si>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</si>
  <si>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</si>
  <si>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</si>
  <si>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</si>
  <si>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</si>
  <si>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</si>
  <si>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</si>
  <si>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</si>
  <si>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</si>
  <si>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</si>
  <si>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</si>
  <si>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</si>
  <si>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</si>
  <si>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</si>
  <si>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</si>
  <si>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</si>
  <si>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</si>
  <si>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</si>
  <si>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</si>
  <si>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</si>
  <si>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</si>
  <si>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</si>
  <si>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</si>
  <si>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</si>
  <si>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</si>
  <si>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</si>
  <si>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</si>
  <si>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</si>
  <si>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</si>
  <si>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</si>
  <si>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</si>
  <si>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</si>
  <si>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</si>
  <si>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</si>
  <si>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</si>
  <si>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</si>
  <si>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</si>
  <si>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</si>
  <si>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</si>
  <si>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</si>
  <si>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</si>
  <si>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</si>
  <si>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</si>
  <si>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</si>
  <si>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</si>
  <si>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</si>
  <si>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</si>
  <si>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</si>
  <si>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</si>
  <si>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0203</t>
  </si>
  <si>
    <t xml:space="preserve">Мобилизационная и вневойсковая  подготовка </t>
  </si>
  <si>
    <t>0401</t>
  </si>
  <si>
    <t>Общеэкономические вопросы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</si>
  <si>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</si>
  <si>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</si>
  <si>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</si>
  <si>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</si>
  <si>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</si>
  <si>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</si>
  <si>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</si>
  <si>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</si>
  <si>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</si>
  <si>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</si>
  <si>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</si>
  <si>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</si>
  <si>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</si>
  <si>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</si>
  <si>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</si>
  <si>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</si>
  <si>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</si>
  <si>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</si>
  <si>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</si>
  <si>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</si>
  <si>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</si>
  <si>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</si>
  <si>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</si>
  <si>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</si>
  <si>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</si>
  <si>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</si>
  <si>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</si>
  <si>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</si>
  <si>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</si>
  <si>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</si>
  <si>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</si>
  <si>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</si>
  <si>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</si>
  <si>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</si>
  <si>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</si>
  <si>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</si>
  <si>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</si>
  <si>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</si>
  <si>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</si>
  <si>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</si>
  <si>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</si>
  <si>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</si>
  <si>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</si>
  <si>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</si>
  <si>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</si>
  <si>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</si>
  <si>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</si>
  <si>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</si>
  <si>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</si>
  <si>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</si>
  <si>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</si>
  <si>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</si>
  <si>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</si>
  <si>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</si>
  <si>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</si>
  <si>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</si>
  <si>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</si>
  <si>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</si>
  <si>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</si>
  <si>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</si>
  <si>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</si>
  <si>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</si>
  <si>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</si>
  <si>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</si>
  <si>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</si>
  <si>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</si>
  <si>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</si>
  <si>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</si>
  <si>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</si>
  <si>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</si>
  <si>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</si>
  <si>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</si>
  <si>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</si>
  <si>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</si>
  <si>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</si>
  <si>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</si>
  <si>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</si>
  <si>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</si>
  <si>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</si>
  <si>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</si>
  <si>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</si>
  <si>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</si>
  <si>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</si>
  <si>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</si>
  <si>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Фактическое исполнение за 2022 г., тыс. руб.</t>
  </si>
  <si>
    <t>% исполнения годового плана</t>
  </si>
  <si>
    <t>Бюджетные назначения на 2023 г., тыс. руб.</t>
  </si>
  <si>
    <t>Фактическое исполнение за 2023 г., тыс. руб.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</si>
  <si>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2023 год в сравнении с запланированными значениями на соответствующий финансовый год</t>
  </si>
  <si>
    <t>БЮДЖЕТНЫЕ АССИГНОВАНИЯ ПО ИСТОЧНИКАМ ДЕФИЦИТА БЮДЖЕТА МУНИЦИПАЛЬНОГО РАЙОНА "БЕЛГОРОДСКИЙ РАЙОН" БЕЛГОРОДСКОЙ ОБЛАСТИ ЗА 2023 ГОД В СРАВНЕНИИ С СООТВЕТСТВУЮЩИМ ПЕРИОДОМ ПРОШЛОГО ГОДА</t>
  </si>
  <si>
    <t>Сведения об исполнении доходов бюджета муниципального района «Белгородский район» Белгородской области 
за 2023 года в сравнении с запланированными значениями на соответствующий финансовый год и с соответствующим периодом прошлого года</t>
  </si>
  <si>
    <t>Фактическое исполнение за 2022 г., тыс.руб.</t>
  </si>
  <si>
    <t>1.09.00.00.0.00.0.000</t>
  </si>
  <si>
    <t>Задолженность и перерасчеты по отмененным налогам, сборам и иным обязательным платежам</t>
  </si>
  <si>
    <t>0705</t>
  </si>
  <si>
    <t>Профессиональная подготовка, переподготовка и повышение квалификации</t>
  </si>
  <si>
    <t>2.18.00.00.0.00.0.000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</si>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</sst>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0" xfId="0" applyFont="1"/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6" xfId="0" applyFont="1" applyBorder="1" applyAlignment="1">
      <alignment horizontal="righ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25" workbookViewId="0">
      <selection activeCell="N32" sqref="N32"/>
    </sheetView>
  </sheetViews>
  <sheetFormatPr defaultRowHeight="15" x14ac:dyDescent="0.25"/>
  <cols>
    <col min="1" max="1" width="21" customWidth="1"/>
    <col min="2" max="2" width="45.42578125" style="32" customWidth="1"/>
    <col min="3" max="3" width="18.28515625" customWidth="1"/>
    <col min="4" max="4" width="17.7109375" customWidth="1"/>
    <col min="5" max="5" width="17.5703125" customWidth="1"/>
    <col min="6" max="6" width="16.5703125" style="33" customWidth="1"/>
    <col min="7" max="7" width="21" customWidth="1"/>
  </cols>
  <sheetData>
    <row r="1" spans="1:9" ht="60.75" customHeight="1" x14ac:dyDescent="0.25">
      <c r="A1" s="56" t="s">
        <v>205</v>
      </c>
      <c r="B1" s="56"/>
      <c r="C1" s="56"/>
      <c r="D1" s="56"/>
      <c r="E1" s="56"/>
      <c r="F1" s="56"/>
      <c r="G1" s="56"/>
    </row>
    <row r="2" spans="1:9" ht="15.75" x14ac:dyDescent="0.25">
      <c r="A2" s="12"/>
      <c r="B2" s="12"/>
      <c r="C2" s="12"/>
      <c r="D2" s="12"/>
      <c r="E2" s="12"/>
      <c r="F2" s="13"/>
      <c r="G2" s="14"/>
    </row>
    <row r="3" spans="1:9" ht="96" customHeight="1" x14ac:dyDescent="0.25">
      <c r="A3" s="15" t="s">
        <v>117</v>
      </c>
      <c r="B3" s="15" t="s">
        <v>118</v>
      </c>
      <c r="C3" s="1" t="s">
        <v>201</v>
      </c>
      <c r="D3" s="1" t="s">
        <v>202</v>
      </c>
      <c r="E3" s="2" t="s">
        <v>200</v>
      </c>
      <c r="F3" s="3" t="s">
        <v>206</v>
      </c>
      <c r="G3" s="4" t="s">
        <v>2</v>
      </c>
    </row>
    <row r="4" spans="1:9" ht="24" customHeight="1" x14ac:dyDescent="0.25">
      <c r="A4" s="57" t="s">
        <v>119</v>
      </c>
      <c r="B4" s="58"/>
      <c r="C4" s="45">
        <f>C5+C26</f>
        <v>7797861</v>
      </c>
      <c r="D4" s="45">
        <f>D5+D26</f>
        <v>7825189.9500000002</v>
      </c>
      <c r="E4" s="46">
        <f t="shared" ref="E4:E11" si="0">D4/C4*100</f>
        <v>100.35046726275321</v>
      </c>
      <c r="F4" s="45">
        <v>7641981.7000000002</v>
      </c>
      <c r="G4" s="47">
        <f>D4/F4*100</f>
        <v>102.39739189639776</v>
      </c>
      <c r="H4" s="52"/>
    </row>
    <row r="5" spans="1:9" ht="28.5" x14ac:dyDescent="0.25">
      <c r="A5" s="15" t="s">
        <v>120</v>
      </c>
      <c r="B5" s="15" t="s">
        <v>121</v>
      </c>
      <c r="C5" s="16">
        <f>C6+C8+C10+C15+C17+C21+C22+C23+C24+C25+C16</f>
        <v>1733158</v>
      </c>
      <c r="D5" s="16">
        <f>D6+D8+D10+D15+D17+D21+D22+D23+D24+D25+D16</f>
        <v>1796555.5000000002</v>
      </c>
      <c r="E5" s="17">
        <f t="shared" si="0"/>
        <v>103.65791808940673</v>
      </c>
      <c r="F5" s="18">
        <f>F6+F8+F10+F15+F17+F21+F22+F23+F24+F25+F16</f>
        <v>1733143.0000000005</v>
      </c>
      <c r="G5" s="19">
        <f>D5/F5*100</f>
        <v>103.65881522759517</v>
      </c>
      <c r="H5" s="20"/>
      <c r="I5" s="21"/>
    </row>
    <row r="6" spans="1:9" ht="28.5" x14ac:dyDescent="0.25">
      <c r="A6" s="15" t="s">
        <v>122</v>
      </c>
      <c r="B6" s="15" t="s">
        <v>123</v>
      </c>
      <c r="C6" s="16">
        <f>C7</f>
        <v>1418497</v>
      </c>
      <c r="D6" s="16">
        <f>D7</f>
        <v>1474462.6</v>
      </c>
      <c r="E6" s="17">
        <f t="shared" si="0"/>
        <v>103.94541546439649</v>
      </c>
      <c r="F6" s="18">
        <f>F7</f>
        <v>1378587.1</v>
      </c>
      <c r="G6" s="19">
        <f t="shared" ref="G6:G14" si="1">D6/F6*100</f>
        <v>106.95462042260515</v>
      </c>
      <c r="H6" s="20"/>
    </row>
    <row r="7" spans="1:9" x14ac:dyDescent="0.25">
      <c r="A7" s="22" t="s">
        <v>124</v>
      </c>
      <c r="B7" s="22" t="s">
        <v>125</v>
      </c>
      <c r="C7" s="23">
        <v>1418497</v>
      </c>
      <c r="D7" s="23">
        <v>1474462.6</v>
      </c>
      <c r="E7" s="24">
        <f t="shared" si="0"/>
        <v>103.94541546439649</v>
      </c>
      <c r="F7" s="25">
        <v>1378587.1</v>
      </c>
      <c r="G7" s="26">
        <f t="shared" si="1"/>
        <v>106.95462042260515</v>
      </c>
      <c r="H7" s="20"/>
    </row>
    <row r="8" spans="1:9" ht="42.75" x14ac:dyDescent="0.25">
      <c r="A8" s="15" t="s">
        <v>126</v>
      </c>
      <c r="B8" s="15" t="s">
        <v>127</v>
      </c>
      <c r="C8" s="16">
        <f>C9</f>
        <v>80298</v>
      </c>
      <c r="D8" s="16">
        <f>D9</f>
        <v>87626.4</v>
      </c>
      <c r="E8" s="17">
        <f t="shared" si="0"/>
        <v>109.1265037734439</v>
      </c>
      <c r="F8" s="18">
        <f>F9</f>
        <v>84320.6</v>
      </c>
      <c r="G8" s="19">
        <f t="shared" si="1"/>
        <v>103.92051289957614</v>
      </c>
      <c r="H8" s="20"/>
    </row>
    <row r="9" spans="1:9" ht="45" x14ac:dyDescent="0.25">
      <c r="A9" s="22" t="s">
        <v>128</v>
      </c>
      <c r="B9" s="22" t="s">
        <v>129</v>
      </c>
      <c r="C9" s="23">
        <v>80298</v>
      </c>
      <c r="D9" s="23">
        <v>87626.4</v>
      </c>
      <c r="E9" s="24">
        <f t="shared" si="0"/>
        <v>109.1265037734439</v>
      </c>
      <c r="F9" s="25">
        <v>84320.6</v>
      </c>
      <c r="G9" s="26">
        <f t="shared" si="1"/>
        <v>103.92051289957614</v>
      </c>
      <c r="H9" s="20"/>
    </row>
    <row r="10" spans="1:9" ht="28.5" x14ac:dyDescent="0.25">
      <c r="A10" s="15" t="s">
        <v>130</v>
      </c>
      <c r="B10" s="15" t="s">
        <v>131</v>
      </c>
      <c r="C10" s="16">
        <f>C11+C12+C13+C14</f>
        <v>65490</v>
      </c>
      <c r="D10" s="16">
        <f>D11+D12+D13+D14</f>
        <v>64687.199999999997</v>
      </c>
      <c r="E10" s="17">
        <f t="shared" si="0"/>
        <v>98.77416399450297</v>
      </c>
      <c r="F10" s="18">
        <f>F11+F12+F13+F14</f>
        <v>90522.1</v>
      </c>
      <c r="G10" s="19">
        <f t="shared" si="1"/>
        <v>71.46011857877798</v>
      </c>
      <c r="H10" s="20"/>
    </row>
    <row r="11" spans="1:9" ht="30" x14ac:dyDescent="0.25">
      <c r="A11" s="22" t="s">
        <v>132</v>
      </c>
      <c r="B11" s="22" t="s">
        <v>133</v>
      </c>
      <c r="C11" s="23">
        <v>14860</v>
      </c>
      <c r="D11" s="25">
        <v>14864.8</v>
      </c>
      <c r="E11" s="24">
        <f t="shared" si="0"/>
        <v>100.03230148048452</v>
      </c>
      <c r="F11" s="25">
        <v>30136.400000000001</v>
      </c>
      <c r="G11" s="26">
        <v>0</v>
      </c>
      <c r="H11" s="20"/>
    </row>
    <row r="12" spans="1:9" ht="30" x14ac:dyDescent="0.25">
      <c r="A12" s="22" t="s">
        <v>134</v>
      </c>
      <c r="B12" s="22" t="s">
        <v>135</v>
      </c>
      <c r="C12" s="23">
        <v>0</v>
      </c>
      <c r="D12" s="23">
        <v>-872</v>
      </c>
      <c r="E12" s="24">
        <v>0</v>
      </c>
      <c r="F12" s="25">
        <v>-4109.1000000000004</v>
      </c>
      <c r="G12" s="26">
        <f>D12/F12*100</f>
        <v>21.221191988513297</v>
      </c>
      <c r="H12" s="20"/>
    </row>
    <row r="13" spans="1:9" x14ac:dyDescent="0.25">
      <c r="A13" s="22" t="s">
        <v>136</v>
      </c>
      <c r="B13" s="22" t="s">
        <v>137</v>
      </c>
      <c r="C13" s="23">
        <v>19869</v>
      </c>
      <c r="D13" s="23">
        <v>19869.900000000001</v>
      </c>
      <c r="E13" s="24">
        <f>D13/C13*100</f>
        <v>100.00452966933415</v>
      </c>
      <c r="F13" s="25">
        <v>6914.3</v>
      </c>
      <c r="G13" s="26">
        <f t="shared" si="1"/>
        <v>287.37399302894005</v>
      </c>
      <c r="H13" s="20"/>
    </row>
    <row r="14" spans="1:9" ht="45" x14ac:dyDescent="0.25">
      <c r="A14" s="22" t="s">
        <v>138</v>
      </c>
      <c r="B14" s="22" t="s">
        <v>139</v>
      </c>
      <c r="C14" s="23">
        <v>30761</v>
      </c>
      <c r="D14" s="23">
        <v>30824.5</v>
      </c>
      <c r="E14" s="24">
        <f>D14/C14*100</f>
        <v>100.20643022008386</v>
      </c>
      <c r="F14" s="25">
        <v>57580.5</v>
      </c>
      <c r="G14" s="26">
        <f t="shared" si="1"/>
        <v>53.532880054879698</v>
      </c>
      <c r="H14" s="20"/>
    </row>
    <row r="15" spans="1:9" ht="28.5" x14ac:dyDescent="0.25">
      <c r="A15" s="15" t="s">
        <v>140</v>
      </c>
      <c r="B15" s="15" t="s">
        <v>141</v>
      </c>
      <c r="C15" s="18">
        <v>19725</v>
      </c>
      <c r="D15" s="18">
        <v>19898.3</v>
      </c>
      <c r="E15" s="17">
        <f>D15/C15*100</f>
        <v>100.87858048162231</v>
      </c>
      <c r="F15" s="18">
        <v>22933.9</v>
      </c>
      <c r="G15" s="19">
        <f>D15/F15*100</f>
        <v>86.763699152782564</v>
      </c>
      <c r="H15" s="20"/>
    </row>
    <row r="16" spans="1:9" ht="42.75" x14ac:dyDescent="0.25">
      <c r="A16" s="15" t="s">
        <v>207</v>
      </c>
      <c r="B16" s="15" t="s">
        <v>208</v>
      </c>
      <c r="C16" s="18">
        <v>0</v>
      </c>
      <c r="D16" s="18">
        <v>-2</v>
      </c>
      <c r="E16" s="17" t="e">
        <f>D16/C16*100</f>
        <v>#DIV/0!</v>
      </c>
      <c r="F16" s="18">
        <v>0</v>
      </c>
      <c r="G16" s="19" t="e">
        <f>D16/F16*100</f>
        <v>#DIV/0!</v>
      </c>
      <c r="H16" s="20"/>
    </row>
    <row r="17" spans="1:8" ht="42.75" x14ac:dyDescent="0.25">
      <c r="A17" s="15" t="s">
        <v>142</v>
      </c>
      <c r="B17" s="15" t="s">
        <v>143</v>
      </c>
      <c r="C17" s="16">
        <f>C18+C19+C20</f>
        <v>96767</v>
      </c>
      <c r="D17" s="16">
        <f>D18+D19+D20</f>
        <v>97178.5</v>
      </c>
      <c r="E17" s="17">
        <f>D17/C17*100</f>
        <v>100.42524827678858</v>
      </c>
      <c r="F17" s="18">
        <f>F18+F19+F20</f>
        <v>105024.1</v>
      </c>
      <c r="G17" s="19">
        <f>D17/F17*100</f>
        <v>92.529714608361317</v>
      </c>
      <c r="H17" s="20"/>
    </row>
    <row r="18" spans="1:8" ht="30" x14ac:dyDescent="0.25">
      <c r="A18" s="22" t="s">
        <v>144</v>
      </c>
      <c r="B18" s="22" t="s">
        <v>145</v>
      </c>
      <c r="C18" s="23">
        <v>15</v>
      </c>
      <c r="D18" s="25">
        <v>14.5</v>
      </c>
      <c r="E18" s="24">
        <v>0</v>
      </c>
      <c r="F18" s="25">
        <v>13.3</v>
      </c>
      <c r="G18" s="26">
        <v>0</v>
      </c>
      <c r="H18" s="20"/>
    </row>
    <row r="19" spans="1:8" ht="120" x14ac:dyDescent="0.25">
      <c r="A19" s="22" t="s">
        <v>146</v>
      </c>
      <c r="B19" s="22" t="s">
        <v>173</v>
      </c>
      <c r="C19" s="23">
        <v>87720</v>
      </c>
      <c r="D19" s="23">
        <v>88010</v>
      </c>
      <c r="E19" s="24">
        <f>D19/C19*100</f>
        <v>100.33059735522116</v>
      </c>
      <c r="F19" s="25">
        <v>97445.8</v>
      </c>
      <c r="G19" s="26">
        <f t="shared" ref="G19:G20" si="2">D19/F19*100</f>
        <v>90.316873585110898</v>
      </c>
      <c r="H19" s="20"/>
    </row>
    <row r="20" spans="1:8" ht="105" x14ac:dyDescent="0.25">
      <c r="A20" s="22" t="s">
        <v>147</v>
      </c>
      <c r="B20" s="22" t="s">
        <v>174</v>
      </c>
      <c r="C20" s="23">
        <v>9032</v>
      </c>
      <c r="D20" s="23">
        <v>9154</v>
      </c>
      <c r="E20" s="24">
        <f>D20/C20*100</f>
        <v>101.35075287865367</v>
      </c>
      <c r="F20" s="25">
        <v>7565</v>
      </c>
      <c r="G20" s="26">
        <f t="shared" si="2"/>
        <v>121.00462656972901</v>
      </c>
      <c r="H20" s="20"/>
    </row>
    <row r="21" spans="1:8" ht="28.5" x14ac:dyDescent="0.25">
      <c r="A21" s="27" t="s">
        <v>148</v>
      </c>
      <c r="B21" s="27" t="s">
        <v>149</v>
      </c>
      <c r="C21" s="30">
        <v>5040</v>
      </c>
      <c r="D21" s="30">
        <v>5041.3</v>
      </c>
      <c r="E21" s="29">
        <f>D21/C21*100</f>
        <v>100.02579365079364</v>
      </c>
      <c r="F21" s="30">
        <v>2304.5</v>
      </c>
      <c r="G21" s="19">
        <f>D21/F21*100</f>
        <v>218.75894988066827</v>
      </c>
      <c r="H21" s="20"/>
    </row>
    <row r="22" spans="1:8" ht="28.5" x14ac:dyDescent="0.25">
      <c r="A22" s="15" t="s">
        <v>150</v>
      </c>
      <c r="B22" s="15" t="s">
        <v>151</v>
      </c>
      <c r="C22" s="18">
        <v>300</v>
      </c>
      <c r="D22" s="18">
        <v>300.39999999999998</v>
      </c>
      <c r="E22" s="17">
        <v>0</v>
      </c>
      <c r="F22" s="18">
        <v>255.3</v>
      </c>
      <c r="G22" s="19">
        <f>D22/F22*100</f>
        <v>117.66549157853505</v>
      </c>
      <c r="H22" s="20"/>
    </row>
    <row r="23" spans="1:8" ht="42.75" x14ac:dyDescent="0.25">
      <c r="A23" s="27" t="s">
        <v>152</v>
      </c>
      <c r="B23" s="27" t="s">
        <v>153</v>
      </c>
      <c r="C23" s="30">
        <v>38514</v>
      </c>
      <c r="D23" s="30">
        <v>38724.6</v>
      </c>
      <c r="E23" s="29">
        <f t="shared" ref="E23:E31" si="3">D23/C23*100</f>
        <v>100.54681414550552</v>
      </c>
      <c r="F23" s="30">
        <v>31029.5</v>
      </c>
      <c r="G23" s="31">
        <f t="shared" ref="G23" si="4">D23/F23*100</f>
        <v>124.79930388823539</v>
      </c>
      <c r="H23" s="20"/>
    </row>
    <row r="24" spans="1:8" ht="28.5" x14ac:dyDescent="0.25">
      <c r="A24" s="15" t="s">
        <v>154</v>
      </c>
      <c r="B24" s="15" t="s">
        <v>155</v>
      </c>
      <c r="C24" s="18">
        <v>7896</v>
      </c>
      <c r="D24" s="18">
        <v>7999.1</v>
      </c>
      <c r="E24" s="17">
        <f t="shared" si="3"/>
        <v>101.30572441742656</v>
      </c>
      <c r="F24" s="18">
        <v>11663.6</v>
      </c>
      <c r="G24" s="19">
        <f>D24/F24*100</f>
        <v>68.581741486333542</v>
      </c>
      <c r="H24" s="20"/>
    </row>
    <row r="25" spans="1:8" ht="28.5" x14ac:dyDescent="0.25">
      <c r="A25" s="15" t="s">
        <v>156</v>
      </c>
      <c r="B25" s="15" t="s">
        <v>157</v>
      </c>
      <c r="C25" s="18">
        <v>631</v>
      </c>
      <c r="D25" s="18">
        <v>639.1</v>
      </c>
      <c r="E25" s="17">
        <f t="shared" si="3"/>
        <v>101.28367670364501</v>
      </c>
      <c r="F25" s="18">
        <v>6502.3</v>
      </c>
      <c r="G25" s="19">
        <f>D25/F25*100</f>
        <v>9.828829798686618</v>
      </c>
      <c r="H25" s="20"/>
    </row>
    <row r="26" spans="1:8" ht="28.5" x14ac:dyDescent="0.25">
      <c r="A26" s="15" t="s">
        <v>158</v>
      </c>
      <c r="B26" s="15" t="s">
        <v>159</v>
      </c>
      <c r="C26" s="53">
        <f>C28+C29+C30+C31</f>
        <v>6064703</v>
      </c>
      <c r="D26" s="53">
        <f>D28+D29+D30+D31+D32+D33</f>
        <v>6028634.4500000002</v>
      </c>
      <c r="E26" s="17">
        <f t="shared" si="3"/>
        <v>99.405270958858168</v>
      </c>
      <c r="F26" s="16">
        <f>F28+F29+F30+F31</f>
        <v>5908838.0999999996</v>
      </c>
      <c r="G26" s="19">
        <f>D26/F26*100</f>
        <v>102.02740958497409</v>
      </c>
      <c r="H26" s="20"/>
    </row>
    <row r="27" spans="1:8" ht="42.75" x14ac:dyDescent="0.25">
      <c r="A27" s="15" t="s">
        <v>160</v>
      </c>
      <c r="B27" s="15" t="s">
        <v>161</v>
      </c>
      <c r="C27" s="53">
        <f>C28+C29+C30+C31</f>
        <v>6064703</v>
      </c>
      <c r="D27" s="53">
        <f>D28+D29+D30+D31</f>
        <v>6029586.2000000002</v>
      </c>
      <c r="E27" s="17">
        <f t="shared" si="3"/>
        <v>99.420964225288529</v>
      </c>
      <c r="F27" s="16">
        <f>F28+F29+F30+F31</f>
        <v>5908838.0999999996</v>
      </c>
      <c r="G27" s="19">
        <f>D27/F27*100</f>
        <v>102.04351681255237</v>
      </c>
      <c r="H27" s="20"/>
    </row>
    <row r="28" spans="1:8" ht="42.75" x14ac:dyDescent="0.25">
      <c r="A28" s="27" t="s">
        <v>162</v>
      </c>
      <c r="B28" s="27" t="s">
        <v>163</v>
      </c>
      <c r="C28" s="54">
        <v>823641.59999999998</v>
      </c>
      <c r="D28" s="54">
        <v>823641.59999999998</v>
      </c>
      <c r="E28" s="29">
        <f t="shared" si="3"/>
        <v>100</v>
      </c>
      <c r="F28" s="28">
        <v>714240.1</v>
      </c>
      <c r="G28" s="19">
        <f t="shared" ref="G28:G30" si="5">D28/F28*100</f>
        <v>115.31718815563563</v>
      </c>
      <c r="H28" s="20"/>
    </row>
    <row r="29" spans="1:8" ht="42.75" x14ac:dyDescent="0.25">
      <c r="A29" s="15" t="s">
        <v>164</v>
      </c>
      <c r="B29" s="15" t="s">
        <v>165</v>
      </c>
      <c r="C29" s="53">
        <v>685471.9</v>
      </c>
      <c r="D29" s="53">
        <v>674229.2</v>
      </c>
      <c r="E29" s="17">
        <f t="shared" si="3"/>
        <v>98.359859827952093</v>
      </c>
      <c r="F29" s="16">
        <v>1189499.6000000001</v>
      </c>
      <c r="G29" s="19">
        <f t="shared" si="5"/>
        <v>56.681750880790538</v>
      </c>
      <c r="H29" s="20"/>
    </row>
    <row r="30" spans="1:8" ht="42.75" x14ac:dyDescent="0.25">
      <c r="A30" s="27" t="s">
        <v>166</v>
      </c>
      <c r="B30" s="27" t="s">
        <v>167</v>
      </c>
      <c r="C30" s="54">
        <v>3943994.2</v>
      </c>
      <c r="D30" s="54">
        <v>3920120.2</v>
      </c>
      <c r="E30" s="29">
        <f t="shared" si="3"/>
        <v>99.394674566204984</v>
      </c>
      <c r="F30" s="28">
        <v>3288029.8</v>
      </c>
      <c r="G30" s="19">
        <f t="shared" si="5"/>
        <v>119.22398635194853</v>
      </c>
      <c r="H30" s="20"/>
    </row>
    <row r="31" spans="1:8" ht="28.5" x14ac:dyDescent="0.25">
      <c r="A31" s="15" t="s">
        <v>168</v>
      </c>
      <c r="B31" s="15" t="s">
        <v>169</v>
      </c>
      <c r="C31" s="53">
        <v>611595.30000000005</v>
      </c>
      <c r="D31" s="53">
        <v>611595.19999999995</v>
      </c>
      <c r="E31" s="17">
        <f t="shared" si="3"/>
        <v>99.999983649318409</v>
      </c>
      <c r="F31" s="16">
        <v>717068.6</v>
      </c>
      <c r="G31" s="19">
        <f>D31/F31*100</f>
        <v>85.291030732624463</v>
      </c>
      <c r="H31" s="20"/>
    </row>
    <row r="32" spans="1:8" ht="128.25" x14ac:dyDescent="0.25">
      <c r="A32" s="15" t="s">
        <v>211</v>
      </c>
      <c r="B32" s="15" t="s">
        <v>212</v>
      </c>
      <c r="C32" s="53"/>
      <c r="D32" s="55">
        <v>256.7</v>
      </c>
      <c r="E32" s="17"/>
      <c r="F32" s="16"/>
      <c r="G32" s="19"/>
      <c r="H32" s="20"/>
    </row>
    <row r="33" spans="1:8" ht="57" x14ac:dyDescent="0.25">
      <c r="A33" s="15" t="s">
        <v>170</v>
      </c>
      <c r="B33" s="15" t="s">
        <v>171</v>
      </c>
      <c r="C33" s="53"/>
      <c r="D33" s="55">
        <v>-1208.45</v>
      </c>
      <c r="E33" s="17"/>
      <c r="F33" s="16"/>
      <c r="G33" s="19"/>
      <c r="H33" s="20"/>
    </row>
    <row r="34" spans="1:8" x14ac:dyDescent="0.25">
      <c r="D34" s="21"/>
    </row>
    <row r="38" spans="1:8" x14ac:dyDescent="0.25">
      <c r="D38" s="52"/>
    </row>
  </sheetData>
  <mergeCells count="2">
    <mergeCell ref="A1:G1"/>
    <mergeCell ref="A4:B4"/>
  </mergeCells>
  <pageMargins left="0.7" right="0.7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F4" sqref="F4"/>
    </sheetView>
  </sheetViews>
  <sheetFormatPr defaultRowHeight="15" x14ac:dyDescent="0.25"/>
  <cols>
    <col min="2" max="2" width="39.42578125" customWidth="1"/>
    <col min="3" max="3" width="19" customWidth="1"/>
    <col min="4" max="4" width="16.42578125" customWidth="1"/>
    <col min="5" max="5" width="18.42578125" customWidth="1"/>
    <col min="6" max="6" width="17.140625" customWidth="1"/>
    <col min="7" max="7" width="20" customWidth="1"/>
  </cols>
  <sheetData>
    <row r="1" spans="1:7" ht="66" customHeight="1" x14ac:dyDescent="0.25">
      <c r="A1" s="59" t="s">
        <v>203</v>
      </c>
      <c r="B1" s="59"/>
      <c r="C1" s="59"/>
      <c r="D1" s="59"/>
      <c r="E1" s="59"/>
      <c r="F1" s="59"/>
      <c r="G1" s="59"/>
    </row>
    <row r="2" spans="1:7" x14ac:dyDescent="0.25">
      <c r="A2" s="60"/>
      <c r="B2" s="60"/>
      <c r="C2" s="60"/>
      <c r="D2" s="60"/>
      <c r="E2" s="60"/>
      <c r="F2" s="60"/>
    </row>
    <row r="3" spans="1:7" ht="81" customHeight="1" x14ac:dyDescent="0.25">
      <c r="A3" s="1" t="s">
        <v>0</v>
      </c>
      <c r="B3" s="1" t="s">
        <v>1</v>
      </c>
      <c r="C3" s="50" t="s">
        <v>201</v>
      </c>
      <c r="D3" s="50" t="s">
        <v>202</v>
      </c>
      <c r="E3" s="2" t="s">
        <v>200</v>
      </c>
      <c r="F3" s="1" t="s">
        <v>199</v>
      </c>
      <c r="G3" s="4" t="s">
        <v>2</v>
      </c>
    </row>
    <row r="4" spans="1:7" ht="29.25" customHeight="1" x14ac:dyDescent="0.25">
      <c r="A4" s="61" t="s">
        <v>172</v>
      </c>
      <c r="B4" s="62"/>
      <c r="C4" s="48">
        <f>C5+C12+C15+C19+C25+C29+C32+C39+C42+C46+C52+C56+C59+C61</f>
        <v>7797861.0499999998</v>
      </c>
      <c r="D4" s="48">
        <f>D5+D12+D15+D19+D25+D29+D32+D39+D42+D46+D52+D56+D59+D61</f>
        <v>7705300.2800000003</v>
      </c>
      <c r="E4" s="49">
        <f>D4/C4*100</f>
        <v>98.812997956664034</v>
      </c>
      <c r="F4" s="48">
        <f>F5+F12+F15+F19+F25+F29+F32+F39+F42+F46+F52+F56+F59+F61</f>
        <v>7587493.5999999987</v>
      </c>
      <c r="G4" s="49">
        <f>D4/F4*100</f>
        <v>101.5526428911914</v>
      </c>
    </row>
    <row r="5" spans="1:7" ht="21" customHeight="1" x14ac:dyDescent="0.25">
      <c r="A5" s="1" t="s">
        <v>3</v>
      </c>
      <c r="B5" s="1" t="s">
        <v>4</v>
      </c>
      <c r="C5" s="5">
        <f>C6+C7+C8+C9+C10+C11</f>
        <v>261713.72999999998</v>
      </c>
      <c r="D5" s="5">
        <f>D6+D7+D8+D9+D10+D11</f>
        <v>207277.16999999998</v>
      </c>
      <c r="E5" s="35">
        <f t="shared" ref="E5:E62" si="0">D5/C5*100</f>
        <v>79.199960200788851</v>
      </c>
      <c r="F5" s="5">
        <f>F6+F7+F8+F9+F10+F11</f>
        <v>170247.4</v>
      </c>
      <c r="G5" s="6">
        <f t="shared" ref="G5:G62" si="1">D5/F5*100</f>
        <v>121.7505641789537</v>
      </c>
    </row>
    <row r="6" spans="1:7" ht="75" x14ac:dyDescent="0.25">
      <c r="A6" s="7" t="s">
        <v>5</v>
      </c>
      <c r="B6" s="7" t="s">
        <v>6</v>
      </c>
      <c r="C6" s="8">
        <v>153335.16</v>
      </c>
      <c r="D6" s="8">
        <v>153335.16</v>
      </c>
      <c r="E6" s="9">
        <f t="shared" si="0"/>
        <v>100</v>
      </c>
      <c r="F6" s="8">
        <v>130460.8</v>
      </c>
      <c r="G6" s="9">
        <f t="shared" si="1"/>
        <v>117.5335119821433</v>
      </c>
    </row>
    <row r="7" spans="1:7" x14ac:dyDescent="0.25">
      <c r="A7" s="7" t="s">
        <v>7</v>
      </c>
      <c r="B7" s="7" t="s">
        <v>8</v>
      </c>
      <c r="C7" s="8">
        <v>4.3</v>
      </c>
      <c r="D7" s="8">
        <v>4.3</v>
      </c>
      <c r="E7" s="9">
        <f t="shared" si="0"/>
        <v>100</v>
      </c>
      <c r="F7" s="8">
        <v>306</v>
      </c>
      <c r="G7" s="9">
        <f t="shared" si="1"/>
        <v>1.4052287581699345</v>
      </c>
    </row>
    <row r="8" spans="1:7" ht="60" x14ac:dyDescent="0.25">
      <c r="A8" s="7" t="s">
        <v>9</v>
      </c>
      <c r="B8" s="7" t="s">
        <v>10</v>
      </c>
      <c r="C8" s="8">
        <v>29748.77</v>
      </c>
      <c r="D8" s="8">
        <v>29748.77</v>
      </c>
      <c r="E8" s="9">
        <f t="shared" si="0"/>
        <v>100</v>
      </c>
      <c r="F8" s="8">
        <v>25366.7</v>
      </c>
      <c r="G8" s="9">
        <f t="shared" si="1"/>
        <v>117.27489188581882</v>
      </c>
    </row>
    <row r="9" spans="1:7" ht="30" x14ac:dyDescent="0.25">
      <c r="A9" s="7" t="s">
        <v>11</v>
      </c>
      <c r="B9" s="7" t="s">
        <v>12</v>
      </c>
      <c r="C9" s="8">
        <v>13238.75</v>
      </c>
      <c r="D9" s="8">
        <v>13238.75</v>
      </c>
      <c r="E9" s="9">
        <f t="shared" si="0"/>
        <v>100</v>
      </c>
      <c r="F9" s="8">
        <v>3931.5</v>
      </c>
      <c r="G9" s="9">
        <f t="shared" si="1"/>
        <v>336.73534274449952</v>
      </c>
    </row>
    <row r="10" spans="1:7" x14ac:dyDescent="0.25">
      <c r="A10" s="7" t="s">
        <v>13</v>
      </c>
      <c r="B10" s="7" t="s">
        <v>14</v>
      </c>
      <c r="C10" s="8">
        <v>50828.35</v>
      </c>
      <c r="D10" s="8"/>
      <c r="E10" s="9">
        <v>0</v>
      </c>
      <c r="F10" s="8">
        <v>0</v>
      </c>
      <c r="G10" s="9"/>
    </row>
    <row r="11" spans="1:7" x14ac:dyDescent="0.25">
      <c r="A11" s="7" t="s">
        <v>15</v>
      </c>
      <c r="B11" s="7" t="s">
        <v>16</v>
      </c>
      <c r="C11" s="8">
        <v>14558.4</v>
      </c>
      <c r="D11" s="8">
        <v>10950.19</v>
      </c>
      <c r="E11" s="9">
        <f t="shared" si="0"/>
        <v>75.215614353225632</v>
      </c>
      <c r="F11" s="8">
        <v>10182.4</v>
      </c>
      <c r="G11" s="9">
        <f t="shared" si="1"/>
        <v>107.54036376492773</v>
      </c>
    </row>
    <row r="12" spans="1:7" x14ac:dyDescent="0.25">
      <c r="A12" s="1" t="s">
        <v>17</v>
      </c>
      <c r="B12" s="1" t="s">
        <v>18</v>
      </c>
      <c r="C12" s="5">
        <f>C13+C14</f>
        <v>295.61</v>
      </c>
      <c r="D12" s="5">
        <f>D13+D14</f>
        <v>295.61</v>
      </c>
      <c r="E12" s="6">
        <f t="shared" si="0"/>
        <v>100</v>
      </c>
      <c r="F12" s="5">
        <f>F13+F14</f>
        <v>80.5</v>
      </c>
      <c r="G12" s="6">
        <f t="shared" si="1"/>
        <v>367.21739130434787</v>
      </c>
    </row>
    <row r="13" spans="1:7" ht="30" hidden="1" x14ac:dyDescent="0.25">
      <c r="A13" s="7" t="s">
        <v>111</v>
      </c>
      <c r="B13" s="7" t="s">
        <v>112</v>
      </c>
      <c r="C13" s="8"/>
      <c r="D13" s="8"/>
      <c r="E13" s="9">
        <v>0</v>
      </c>
      <c r="F13" s="8">
        <v>0</v>
      </c>
      <c r="G13" s="9">
        <v>0</v>
      </c>
    </row>
    <row r="14" spans="1:7" x14ac:dyDescent="0.25">
      <c r="A14" s="7" t="s">
        <v>19</v>
      </c>
      <c r="B14" s="7" t="s">
        <v>20</v>
      </c>
      <c r="C14" s="8">
        <v>295.61</v>
      </c>
      <c r="D14" s="8">
        <v>295.61</v>
      </c>
      <c r="E14" s="9">
        <f t="shared" si="0"/>
        <v>100</v>
      </c>
      <c r="F14" s="8">
        <v>80.5</v>
      </c>
      <c r="G14" s="9">
        <f t="shared" si="1"/>
        <v>367.21739130434787</v>
      </c>
    </row>
    <row r="15" spans="1:7" ht="28.5" x14ac:dyDescent="0.25">
      <c r="A15" s="1" t="s">
        <v>21</v>
      </c>
      <c r="B15" s="1" t="s">
        <v>22</v>
      </c>
      <c r="C15" s="5">
        <f>C16+C17+C18</f>
        <v>18900.939999999999</v>
      </c>
      <c r="D15" s="5">
        <f>D16+D17+D18</f>
        <v>18900.939999999999</v>
      </c>
      <c r="E15" s="6">
        <f t="shared" si="0"/>
        <v>100</v>
      </c>
      <c r="F15" s="5">
        <f>F16+F17+F18</f>
        <v>16234.5</v>
      </c>
      <c r="G15" s="6">
        <f t="shared" si="1"/>
        <v>116.42452801133388</v>
      </c>
    </row>
    <row r="16" spans="1:7" x14ac:dyDescent="0.25">
      <c r="A16" s="7" t="s">
        <v>23</v>
      </c>
      <c r="B16" s="7" t="s">
        <v>24</v>
      </c>
      <c r="C16" s="8">
        <v>2656</v>
      </c>
      <c r="D16" s="8">
        <v>2656</v>
      </c>
      <c r="E16" s="9">
        <f t="shared" si="0"/>
        <v>100</v>
      </c>
      <c r="F16" s="8">
        <v>2545</v>
      </c>
      <c r="G16" s="9">
        <f t="shared" si="1"/>
        <v>104.36149312377209</v>
      </c>
    </row>
    <row r="17" spans="1:7" ht="60" x14ac:dyDescent="0.25">
      <c r="A17" s="7" t="s">
        <v>25</v>
      </c>
      <c r="B17" s="7" t="s">
        <v>26</v>
      </c>
      <c r="C17" s="8">
        <v>4804.22</v>
      </c>
      <c r="D17" s="8">
        <v>4804.22</v>
      </c>
      <c r="E17" s="9">
        <f t="shared" si="0"/>
        <v>100</v>
      </c>
      <c r="F17" s="8">
        <v>3157.3</v>
      </c>
      <c r="G17" s="9">
        <f t="shared" si="1"/>
        <v>152.16229056472301</v>
      </c>
    </row>
    <row r="18" spans="1:7" ht="45" x14ac:dyDescent="0.25">
      <c r="A18" s="7" t="s">
        <v>27</v>
      </c>
      <c r="B18" s="7" t="s">
        <v>28</v>
      </c>
      <c r="C18" s="8">
        <v>11440.72</v>
      </c>
      <c r="D18" s="8">
        <v>11440.72</v>
      </c>
      <c r="E18" s="9">
        <f t="shared" si="0"/>
        <v>100</v>
      </c>
      <c r="F18" s="8">
        <v>10532.2</v>
      </c>
      <c r="G18" s="9">
        <f t="shared" si="1"/>
        <v>108.62611800003796</v>
      </c>
    </row>
    <row r="19" spans="1:7" x14ac:dyDescent="0.25">
      <c r="A19" s="1" t="s">
        <v>29</v>
      </c>
      <c r="B19" s="1" t="s">
        <v>30</v>
      </c>
      <c r="C19" s="5">
        <f>C20+C21+C22+C23+C24</f>
        <v>711905.86</v>
      </c>
      <c r="D19" s="5">
        <f>D20+D21+D22+D23+D24</f>
        <v>710912.03</v>
      </c>
      <c r="E19" s="6">
        <f t="shared" si="0"/>
        <v>99.860398676870005</v>
      </c>
      <c r="F19" s="5">
        <f>F20+F21+F22+F23+F24</f>
        <v>610408.1</v>
      </c>
      <c r="G19" s="6">
        <f t="shared" si="1"/>
        <v>116.46503871753997</v>
      </c>
    </row>
    <row r="20" spans="1:7" hidden="1" x14ac:dyDescent="0.25">
      <c r="A20" s="7" t="s">
        <v>113</v>
      </c>
      <c r="B20" s="7" t="s">
        <v>114</v>
      </c>
      <c r="C20" s="8"/>
      <c r="D20" s="8"/>
      <c r="E20" s="8">
        <v>0</v>
      </c>
      <c r="F20" s="8">
        <v>0</v>
      </c>
      <c r="G20" s="9">
        <v>0</v>
      </c>
    </row>
    <row r="21" spans="1:7" x14ac:dyDescent="0.25">
      <c r="A21" s="7" t="s">
        <v>31</v>
      </c>
      <c r="B21" s="7" t="s">
        <v>32</v>
      </c>
      <c r="C21" s="8">
        <v>527.20000000000005</v>
      </c>
      <c r="D21" s="8">
        <v>527.19000000000005</v>
      </c>
      <c r="E21" s="9">
        <f t="shared" si="0"/>
        <v>99.998103186646432</v>
      </c>
      <c r="F21" s="8">
        <v>95</v>
      </c>
      <c r="G21" s="9">
        <f t="shared" si="1"/>
        <v>554.93684210526317</v>
      </c>
    </row>
    <row r="22" spans="1:7" x14ac:dyDescent="0.25">
      <c r="A22" s="7" t="s">
        <v>33</v>
      </c>
      <c r="B22" s="7" t="s">
        <v>34</v>
      </c>
      <c r="C22" s="8"/>
      <c r="D22" s="8"/>
      <c r="E22" s="9" t="e">
        <f t="shared" si="0"/>
        <v>#DIV/0!</v>
      </c>
      <c r="F22" s="8">
        <v>5043.8</v>
      </c>
      <c r="G22" s="9">
        <f t="shared" si="1"/>
        <v>0</v>
      </c>
    </row>
    <row r="23" spans="1:7" x14ac:dyDescent="0.25">
      <c r="A23" s="7" t="s">
        <v>35</v>
      </c>
      <c r="B23" s="7" t="s">
        <v>36</v>
      </c>
      <c r="C23" s="8">
        <v>471609.24</v>
      </c>
      <c r="D23" s="8">
        <v>471514.3</v>
      </c>
      <c r="E23" s="9">
        <f t="shared" si="0"/>
        <v>99.979868927080389</v>
      </c>
      <c r="F23" s="8">
        <v>377329.3</v>
      </c>
      <c r="G23" s="9">
        <f t="shared" si="1"/>
        <v>124.96095585474013</v>
      </c>
    </row>
    <row r="24" spans="1:7" ht="30" x14ac:dyDescent="0.25">
      <c r="A24" s="7" t="s">
        <v>37</v>
      </c>
      <c r="B24" s="7" t="s">
        <v>38</v>
      </c>
      <c r="C24" s="8">
        <v>239769.42</v>
      </c>
      <c r="D24" s="8">
        <v>238870.54</v>
      </c>
      <c r="E24" s="9">
        <f t="shared" si="0"/>
        <v>99.62510648772475</v>
      </c>
      <c r="F24" s="8">
        <v>227940</v>
      </c>
      <c r="G24" s="9">
        <f t="shared" si="1"/>
        <v>104.79535842765641</v>
      </c>
    </row>
    <row r="25" spans="1:7" x14ac:dyDescent="0.25">
      <c r="A25" s="1" t="s">
        <v>39</v>
      </c>
      <c r="B25" s="1" t="s">
        <v>40</v>
      </c>
      <c r="C25" s="5">
        <f>C26+C27+C28</f>
        <v>414569.44</v>
      </c>
      <c r="D25" s="5">
        <f>D26+D27+D28</f>
        <v>410486.62</v>
      </c>
      <c r="E25" s="6">
        <f t="shared" si="0"/>
        <v>99.01516619266485</v>
      </c>
      <c r="F25" s="5">
        <f>F26+F27+F28</f>
        <v>785844.39999999991</v>
      </c>
      <c r="G25" s="6">
        <f t="shared" si="1"/>
        <v>52.235101503554645</v>
      </c>
    </row>
    <row r="26" spans="1:7" x14ac:dyDescent="0.25">
      <c r="A26" s="7" t="s">
        <v>41</v>
      </c>
      <c r="B26" s="7" t="s">
        <v>42</v>
      </c>
      <c r="C26" s="8">
        <v>6010.98</v>
      </c>
      <c r="D26" s="8">
        <v>2989.48</v>
      </c>
      <c r="E26" s="9">
        <f t="shared" si="0"/>
        <v>49.73365407970082</v>
      </c>
      <c r="F26" s="8">
        <v>3064.9</v>
      </c>
      <c r="G26" s="9">
        <f t="shared" si="1"/>
        <v>97.539234559039443</v>
      </c>
    </row>
    <row r="27" spans="1:7" x14ac:dyDescent="0.25">
      <c r="A27" s="7" t="s">
        <v>43</v>
      </c>
      <c r="B27" s="7" t="s">
        <v>44</v>
      </c>
      <c r="C27" s="8">
        <v>2911.19</v>
      </c>
      <c r="D27" s="8">
        <v>2301.25</v>
      </c>
      <c r="E27" s="9">
        <f t="shared" si="0"/>
        <v>79.048430366963345</v>
      </c>
      <c r="F27" s="8">
        <v>21040.799999999999</v>
      </c>
      <c r="G27" s="9">
        <f t="shared" si="1"/>
        <v>10.937084141287404</v>
      </c>
    </row>
    <row r="28" spans="1:7" x14ac:dyDescent="0.25">
      <c r="A28" s="7" t="s">
        <v>45</v>
      </c>
      <c r="B28" s="7" t="s">
        <v>46</v>
      </c>
      <c r="C28" s="8">
        <v>405647.27</v>
      </c>
      <c r="D28" s="8">
        <v>405195.89</v>
      </c>
      <c r="E28" s="9">
        <f t="shared" si="0"/>
        <v>99.888725986002569</v>
      </c>
      <c r="F28" s="8">
        <v>761738.7</v>
      </c>
      <c r="G28" s="9">
        <f t="shared" si="1"/>
        <v>53.193554430147771</v>
      </c>
    </row>
    <row r="29" spans="1:7" x14ac:dyDescent="0.25">
      <c r="A29" s="1" t="s">
        <v>47</v>
      </c>
      <c r="B29" s="1" t="s">
        <v>48</v>
      </c>
      <c r="C29" s="5">
        <f>C30+C31</f>
        <v>8916.6</v>
      </c>
      <c r="D29" s="5">
        <f>D30+D31</f>
        <v>2518</v>
      </c>
      <c r="E29" s="6">
        <f t="shared" si="0"/>
        <v>28.239463472624095</v>
      </c>
      <c r="F29" s="5">
        <f>F30+F31</f>
        <v>857</v>
      </c>
      <c r="G29" s="6">
        <f t="shared" si="1"/>
        <v>293.81563593932322</v>
      </c>
    </row>
    <row r="30" spans="1:7" ht="30" x14ac:dyDescent="0.25">
      <c r="A30" s="7" t="s">
        <v>49</v>
      </c>
      <c r="B30" s="7" t="s">
        <v>50</v>
      </c>
      <c r="C30" s="8">
        <v>1650</v>
      </c>
      <c r="D30" s="8">
        <v>1650</v>
      </c>
      <c r="E30" s="9">
        <v>0</v>
      </c>
      <c r="F30" s="8">
        <v>0</v>
      </c>
      <c r="G30" s="9"/>
    </row>
    <row r="31" spans="1:7" ht="30" x14ac:dyDescent="0.25">
      <c r="A31" s="7" t="s">
        <v>51</v>
      </c>
      <c r="B31" s="7" t="s">
        <v>52</v>
      </c>
      <c r="C31" s="8">
        <v>7266.6</v>
      </c>
      <c r="D31" s="8">
        <v>868</v>
      </c>
      <c r="E31" s="9">
        <f t="shared" si="0"/>
        <v>11.945063716180881</v>
      </c>
      <c r="F31" s="8">
        <v>857</v>
      </c>
      <c r="G31" s="9">
        <f t="shared" si="1"/>
        <v>101.28354725787632</v>
      </c>
    </row>
    <row r="32" spans="1:7" x14ac:dyDescent="0.25">
      <c r="A32" s="1" t="s">
        <v>53</v>
      </c>
      <c r="B32" s="1" t="s">
        <v>54</v>
      </c>
      <c r="C32" s="5">
        <f>C33+C34+C35+C37+C38+C36</f>
        <v>4567873.08</v>
      </c>
      <c r="D32" s="5">
        <f>D33+D34+D35+D37+D38+D36</f>
        <v>4563107.3199999994</v>
      </c>
      <c r="E32" s="6">
        <f t="shared" si="0"/>
        <v>99.895667854239051</v>
      </c>
      <c r="F32" s="5">
        <f>F33+F34+F35+F37+F38+F36</f>
        <v>3995770.8999999994</v>
      </c>
      <c r="G32" s="6">
        <f t="shared" si="1"/>
        <v>114.19842213676465</v>
      </c>
    </row>
    <row r="33" spans="1:7" x14ac:dyDescent="0.25">
      <c r="A33" s="7" t="s">
        <v>55</v>
      </c>
      <c r="B33" s="7" t="s">
        <v>56</v>
      </c>
      <c r="C33" s="8">
        <v>1135774.44</v>
      </c>
      <c r="D33" s="8">
        <v>1135774.3899999999</v>
      </c>
      <c r="E33" s="34">
        <f>D33/C33*100</f>
        <v>99.999995597717444</v>
      </c>
      <c r="F33" s="8">
        <v>1179770.6000000001</v>
      </c>
      <c r="G33" s="9">
        <f t="shared" si="1"/>
        <v>96.270782641981398</v>
      </c>
    </row>
    <row r="34" spans="1:7" x14ac:dyDescent="0.25">
      <c r="A34" s="7" t="s">
        <v>57</v>
      </c>
      <c r="B34" s="7" t="s">
        <v>58</v>
      </c>
      <c r="C34" s="8">
        <v>3017882.18</v>
      </c>
      <c r="D34" s="8">
        <v>3016167.15</v>
      </c>
      <c r="E34" s="9">
        <f t="shared" si="0"/>
        <v>99.94317107502188</v>
      </c>
      <c r="F34" s="8">
        <v>2422974.7999999998</v>
      </c>
      <c r="G34" s="9">
        <f t="shared" si="1"/>
        <v>124.48198594554101</v>
      </c>
    </row>
    <row r="35" spans="1:7" x14ac:dyDescent="0.25">
      <c r="A35" s="7" t="s">
        <v>59</v>
      </c>
      <c r="B35" s="7" t="s">
        <v>60</v>
      </c>
      <c r="C35" s="8">
        <v>279712.34000000003</v>
      </c>
      <c r="D35" s="8">
        <v>279679.42</v>
      </c>
      <c r="E35" s="34">
        <f t="shared" si="0"/>
        <v>99.988230765936166</v>
      </c>
      <c r="F35" s="8">
        <v>268589.90000000002</v>
      </c>
      <c r="G35" s="9">
        <f t="shared" si="1"/>
        <v>104.12879263144295</v>
      </c>
    </row>
    <row r="36" spans="1:7" ht="45" x14ac:dyDescent="0.25">
      <c r="A36" s="7" t="s">
        <v>209</v>
      </c>
      <c r="B36" s="7" t="s">
        <v>210</v>
      </c>
      <c r="C36" s="8">
        <v>436.5</v>
      </c>
      <c r="D36" s="8">
        <v>436.5</v>
      </c>
      <c r="E36" s="34"/>
      <c r="F36" s="8"/>
      <c r="G36" s="9"/>
    </row>
    <row r="37" spans="1:7" x14ac:dyDescent="0.25">
      <c r="A37" s="7" t="s">
        <v>61</v>
      </c>
      <c r="B37" s="7" t="s">
        <v>62</v>
      </c>
      <c r="C37" s="8">
        <v>3037.93</v>
      </c>
      <c r="D37" s="8">
        <v>3037.93</v>
      </c>
      <c r="E37" s="9">
        <f t="shared" si="0"/>
        <v>100</v>
      </c>
      <c r="F37" s="8">
        <v>20162.3</v>
      </c>
      <c r="G37" s="9">
        <f t="shared" si="1"/>
        <v>15.067378225698459</v>
      </c>
    </row>
    <row r="38" spans="1:7" x14ac:dyDescent="0.25">
      <c r="A38" s="7" t="s">
        <v>63</v>
      </c>
      <c r="B38" s="7" t="s">
        <v>64</v>
      </c>
      <c r="C38" s="8">
        <v>131029.69</v>
      </c>
      <c r="D38" s="8">
        <v>128011.93</v>
      </c>
      <c r="E38" s="9">
        <f t="shared" si="0"/>
        <v>97.696888392241476</v>
      </c>
      <c r="F38" s="8">
        <v>104273.3</v>
      </c>
      <c r="G38" s="9">
        <f t="shared" si="1"/>
        <v>122.76577992640495</v>
      </c>
    </row>
    <row r="39" spans="1:7" x14ac:dyDescent="0.25">
      <c r="A39" s="1" t="s">
        <v>65</v>
      </c>
      <c r="B39" s="1" t="s">
        <v>66</v>
      </c>
      <c r="C39" s="5">
        <f>C40+C41</f>
        <v>390280.83</v>
      </c>
      <c r="D39" s="5">
        <f>D40+D41</f>
        <v>390176.83</v>
      </c>
      <c r="E39" s="6">
        <f t="shared" si="0"/>
        <v>99.97335252156762</v>
      </c>
      <c r="F39" s="5">
        <f>F40+F41</f>
        <v>424874.8</v>
      </c>
      <c r="G39" s="6">
        <f t="shared" si="1"/>
        <v>91.833365970398816</v>
      </c>
    </row>
    <row r="40" spans="1:7" x14ac:dyDescent="0.25">
      <c r="A40" s="7" t="s">
        <v>67</v>
      </c>
      <c r="B40" s="7" t="s">
        <v>68</v>
      </c>
      <c r="C40" s="8">
        <v>363939.93</v>
      </c>
      <c r="D40" s="8">
        <v>363835.94</v>
      </c>
      <c r="E40" s="9">
        <f t="shared" si="0"/>
        <v>99.971426603285892</v>
      </c>
      <c r="F40" s="8">
        <v>392989.6</v>
      </c>
      <c r="G40" s="9">
        <f t="shared" si="1"/>
        <v>92.58156958860998</v>
      </c>
    </row>
    <row r="41" spans="1:7" ht="30" x14ac:dyDescent="0.25">
      <c r="A41" s="7" t="s">
        <v>69</v>
      </c>
      <c r="B41" s="7" t="s">
        <v>70</v>
      </c>
      <c r="C41" s="8">
        <v>26340.9</v>
      </c>
      <c r="D41" s="8">
        <v>26340.89</v>
      </c>
      <c r="E41" s="9">
        <f t="shared" si="0"/>
        <v>99.999962036225028</v>
      </c>
      <c r="F41" s="8">
        <v>31885.200000000001</v>
      </c>
      <c r="G41" s="9">
        <f t="shared" si="1"/>
        <v>82.611650546334971</v>
      </c>
    </row>
    <row r="42" spans="1:7" ht="23.25" customHeight="1" x14ac:dyDescent="0.25">
      <c r="A42" s="1" t="s">
        <v>71</v>
      </c>
      <c r="B42" s="1" t="s">
        <v>72</v>
      </c>
      <c r="C42" s="5">
        <f>C43+C44+C45</f>
        <v>6096.6</v>
      </c>
      <c r="D42" s="5">
        <f>D43+D44+D45</f>
        <v>5976.83</v>
      </c>
      <c r="E42" s="6">
        <f t="shared" si="0"/>
        <v>98.035462388872475</v>
      </c>
      <c r="F42" s="5">
        <f>F43+F44+F45</f>
        <v>24610.400000000001</v>
      </c>
      <c r="G42" s="6">
        <f t="shared" si="1"/>
        <v>24.285789747423852</v>
      </c>
    </row>
    <row r="43" spans="1:7" x14ac:dyDescent="0.25">
      <c r="A43" s="7" t="s">
        <v>73</v>
      </c>
      <c r="B43" s="7" t="s">
        <v>74</v>
      </c>
      <c r="C43" s="8">
        <v>4146.6000000000004</v>
      </c>
      <c r="D43" s="8">
        <v>4026.83</v>
      </c>
      <c r="E43" s="9">
        <f t="shared" si="0"/>
        <v>97.111609511406925</v>
      </c>
      <c r="F43" s="8">
        <v>3940.6</v>
      </c>
      <c r="G43" s="9">
        <f t="shared" si="1"/>
        <v>102.18824544485612</v>
      </c>
    </row>
    <row r="44" spans="1:7" x14ac:dyDescent="0.25">
      <c r="A44" s="7" t="s">
        <v>75</v>
      </c>
      <c r="B44" s="7" t="s">
        <v>76</v>
      </c>
      <c r="C44" s="8"/>
      <c r="D44" s="8"/>
      <c r="E44" s="9" t="e">
        <f t="shared" si="0"/>
        <v>#DIV/0!</v>
      </c>
      <c r="F44" s="8">
        <v>236</v>
      </c>
      <c r="G44" s="9">
        <v>0</v>
      </c>
    </row>
    <row r="45" spans="1:7" ht="30" x14ac:dyDescent="0.25">
      <c r="A45" s="7" t="s">
        <v>77</v>
      </c>
      <c r="B45" s="7" t="s">
        <v>78</v>
      </c>
      <c r="C45" s="8">
        <v>1950</v>
      </c>
      <c r="D45" s="8">
        <v>1950</v>
      </c>
      <c r="E45" s="9">
        <f t="shared" si="0"/>
        <v>100</v>
      </c>
      <c r="F45" s="8">
        <v>20433.8</v>
      </c>
      <c r="G45" s="9">
        <f t="shared" si="1"/>
        <v>9.5430120682398769</v>
      </c>
    </row>
    <row r="46" spans="1:7" x14ac:dyDescent="0.25">
      <c r="A46" s="1" t="s">
        <v>79</v>
      </c>
      <c r="B46" s="1" t="s">
        <v>80</v>
      </c>
      <c r="C46" s="5">
        <f>C47+C48+C49+C50+C51</f>
        <v>1033507.7700000001</v>
      </c>
      <c r="D46" s="5">
        <f>D47+D48+D49+D50+D51</f>
        <v>1011937.7400000001</v>
      </c>
      <c r="E46" s="6">
        <f t="shared" si="0"/>
        <v>97.91293005953888</v>
      </c>
      <c r="F46" s="5">
        <f>F47+F48+F49+F50+F51</f>
        <v>1017527.1</v>
      </c>
      <c r="G46" s="6">
        <f t="shared" si="1"/>
        <v>99.45069178010101</v>
      </c>
    </row>
    <row r="47" spans="1:7" x14ac:dyDescent="0.25">
      <c r="A47" s="7" t="s">
        <v>81</v>
      </c>
      <c r="B47" s="7" t="s">
        <v>82</v>
      </c>
      <c r="C47" s="8">
        <v>10955.89</v>
      </c>
      <c r="D47" s="8">
        <v>10942</v>
      </c>
      <c r="E47" s="9">
        <f t="shared" si="0"/>
        <v>99.873218880437832</v>
      </c>
      <c r="F47" s="8">
        <v>7297.5</v>
      </c>
      <c r="G47" s="9">
        <f t="shared" si="1"/>
        <v>149.94176087701268</v>
      </c>
    </row>
    <row r="48" spans="1:7" x14ac:dyDescent="0.25">
      <c r="A48" s="7" t="s">
        <v>83</v>
      </c>
      <c r="B48" s="7" t="s">
        <v>84</v>
      </c>
      <c r="C48" s="8">
        <v>69713.2</v>
      </c>
      <c r="D48" s="8">
        <v>69605.570000000007</v>
      </c>
      <c r="E48" s="9">
        <f t="shared" si="0"/>
        <v>99.845610300488303</v>
      </c>
      <c r="F48" s="8">
        <v>78820.5</v>
      </c>
      <c r="G48" s="9">
        <f t="shared" si="1"/>
        <v>88.308967844659719</v>
      </c>
    </row>
    <row r="49" spans="1:7" x14ac:dyDescent="0.25">
      <c r="A49" s="7" t="s">
        <v>85</v>
      </c>
      <c r="B49" s="7" t="s">
        <v>86</v>
      </c>
      <c r="C49" s="8">
        <v>630142.91</v>
      </c>
      <c r="D49" s="8">
        <v>620735.26</v>
      </c>
      <c r="E49" s="9">
        <f t="shared" si="0"/>
        <v>98.507060882427439</v>
      </c>
      <c r="F49" s="8">
        <v>610793.5</v>
      </c>
      <c r="G49" s="9">
        <f t="shared" si="1"/>
        <v>101.62767940392293</v>
      </c>
    </row>
    <row r="50" spans="1:7" x14ac:dyDescent="0.25">
      <c r="A50" s="7" t="s">
        <v>87</v>
      </c>
      <c r="B50" s="7" t="s">
        <v>88</v>
      </c>
      <c r="C50" s="8">
        <v>275930.84000000003</v>
      </c>
      <c r="D50" s="8">
        <v>263917.12</v>
      </c>
      <c r="E50" s="9">
        <f t="shared" si="0"/>
        <v>95.646111902533249</v>
      </c>
      <c r="F50" s="8">
        <v>287375.7</v>
      </c>
      <c r="G50" s="9">
        <f t="shared" si="1"/>
        <v>91.836964642452372</v>
      </c>
    </row>
    <row r="51" spans="1:7" ht="30" x14ac:dyDescent="0.25">
      <c r="A51" s="7" t="s">
        <v>89</v>
      </c>
      <c r="B51" s="7" t="s">
        <v>90</v>
      </c>
      <c r="C51" s="8">
        <v>46764.93</v>
      </c>
      <c r="D51" s="8">
        <v>46737.79</v>
      </c>
      <c r="E51" s="9">
        <f t="shared" si="0"/>
        <v>99.94196505800393</v>
      </c>
      <c r="F51" s="8">
        <v>33239.9</v>
      </c>
      <c r="G51" s="9">
        <f t="shared" si="1"/>
        <v>140.60749280232491</v>
      </c>
    </row>
    <row r="52" spans="1:7" x14ac:dyDescent="0.25">
      <c r="A52" s="1" t="s">
        <v>91</v>
      </c>
      <c r="B52" s="10" t="s">
        <v>92</v>
      </c>
      <c r="C52" s="5">
        <f>C53+C54+C55</f>
        <v>166587.04999999999</v>
      </c>
      <c r="D52" s="5">
        <f>D53+D54+D55</f>
        <v>166497.65</v>
      </c>
      <c r="E52" s="35">
        <f t="shared" si="0"/>
        <v>99.946334363925644</v>
      </c>
      <c r="F52" s="5">
        <f>F53+F54+F55</f>
        <v>150678.39999999997</v>
      </c>
      <c r="G52" s="6">
        <f t="shared" si="1"/>
        <v>110.49868461571137</v>
      </c>
    </row>
    <row r="53" spans="1:7" x14ac:dyDescent="0.25">
      <c r="A53" s="7" t="s">
        <v>115</v>
      </c>
      <c r="B53" s="11" t="s">
        <v>116</v>
      </c>
      <c r="C53" s="8"/>
      <c r="D53" s="8"/>
      <c r="E53" s="9" t="e">
        <f t="shared" si="0"/>
        <v>#DIV/0!</v>
      </c>
      <c r="F53" s="8">
        <v>583.79999999999995</v>
      </c>
      <c r="G53" s="9">
        <f>D53/F53*100</f>
        <v>0</v>
      </c>
    </row>
    <row r="54" spans="1:7" x14ac:dyDescent="0.25">
      <c r="A54" s="7" t="s">
        <v>93</v>
      </c>
      <c r="B54" s="7" t="s">
        <v>94</v>
      </c>
      <c r="C54" s="8">
        <v>160623.71</v>
      </c>
      <c r="D54" s="8">
        <v>160534.32999999999</v>
      </c>
      <c r="E54" s="9">
        <f t="shared" si="0"/>
        <v>99.944354416916397</v>
      </c>
      <c r="F54" s="8">
        <v>141079.79999999999</v>
      </c>
      <c r="G54" s="9">
        <f t="shared" si="1"/>
        <v>113.78973460410349</v>
      </c>
    </row>
    <row r="55" spans="1:7" ht="30" x14ac:dyDescent="0.25">
      <c r="A55" s="7" t="s">
        <v>95</v>
      </c>
      <c r="B55" s="7" t="s">
        <v>96</v>
      </c>
      <c r="C55" s="8">
        <v>5963.34</v>
      </c>
      <c r="D55" s="8">
        <v>5963.32</v>
      </c>
      <c r="E55" s="9">
        <f t="shared" si="0"/>
        <v>99.999664617479453</v>
      </c>
      <c r="F55" s="8">
        <v>9014.7999999999993</v>
      </c>
      <c r="G55" s="9">
        <f t="shared" si="1"/>
        <v>66.150330567511205</v>
      </c>
    </row>
    <row r="56" spans="1:7" x14ac:dyDescent="0.25">
      <c r="A56" s="1" t="s">
        <v>97</v>
      </c>
      <c r="B56" s="10" t="s">
        <v>98</v>
      </c>
      <c r="C56" s="5">
        <f>C57+C58</f>
        <v>3543.7</v>
      </c>
      <c r="D56" s="5">
        <f>D57+D58</f>
        <v>3543.7</v>
      </c>
      <c r="E56" s="6">
        <f t="shared" si="0"/>
        <v>100</v>
      </c>
      <c r="F56" s="5">
        <f>F57+F58</f>
        <v>4048.3</v>
      </c>
      <c r="G56" s="6">
        <f t="shared" si="1"/>
        <v>87.535508732060364</v>
      </c>
    </row>
    <row r="57" spans="1:7" x14ac:dyDescent="0.25">
      <c r="A57" s="7" t="s">
        <v>99</v>
      </c>
      <c r="B57" s="7" t="s">
        <v>100</v>
      </c>
      <c r="C57" s="8">
        <v>2880.7</v>
      </c>
      <c r="D57" s="8">
        <v>2880.7</v>
      </c>
      <c r="E57" s="9">
        <f t="shared" si="0"/>
        <v>100</v>
      </c>
      <c r="F57" s="8">
        <v>3000</v>
      </c>
      <c r="G57" s="9">
        <f t="shared" si="1"/>
        <v>96.023333333333326</v>
      </c>
    </row>
    <row r="58" spans="1:7" ht="30" x14ac:dyDescent="0.25">
      <c r="A58" s="7" t="s">
        <v>101</v>
      </c>
      <c r="B58" s="7" t="s">
        <v>102</v>
      </c>
      <c r="C58" s="8">
        <v>663</v>
      </c>
      <c r="D58" s="8">
        <v>663</v>
      </c>
      <c r="E58" s="9">
        <f t="shared" si="0"/>
        <v>100</v>
      </c>
      <c r="F58" s="8">
        <v>1048.3</v>
      </c>
      <c r="G58" s="9">
        <f t="shared" si="1"/>
        <v>63.245254221119907</v>
      </c>
    </row>
    <row r="59" spans="1:7" ht="28.5" hidden="1" x14ac:dyDescent="0.25">
      <c r="A59" s="1" t="s">
        <v>103</v>
      </c>
      <c r="B59" s="10" t="s">
        <v>104</v>
      </c>
      <c r="C59" s="5">
        <v>0</v>
      </c>
      <c r="D59" s="5">
        <v>0</v>
      </c>
      <c r="E59" s="6">
        <v>0</v>
      </c>
      <c r="F59" s="5">
        <v>0</v>
      </c>
      <c r="G59" s="6">
        <v>0</v>
      </c>
    </row>
    <row r="60" spans="1:7" ht="30" hidden="1" x14ac:dyDescent="0.25">
      <c r="A60" s="7" t="s">
        <v>105</v>
      </c>
      <c r="B60" s="7" t="s">
        <v>106</v>
      </c>
      <c r="C60" s="8">
        <v>0</v>
      </c>
      <c r="D60" s="8">
        <v>0</v>
      </c>
      <c r="E60" s="9">
        <v>0</v>
      </c>
      <c r="F60" s="8">
        <v>0</v>
      </c>
      <c r="G60" s="9">
        <v>0</v>
      </c>
    </row>
    <row r="61" spans="1:7" ht="42.75" x14ac:dyDescent="0.25">
      <c r="A61" s="1" t="s">
        <v>107</v>
      </c>
      <c r="B61" s="10" t="s">
        <v>108</v>
      </c>
      <c r="C61" s="5">
        <f>C62</f>
        <v>213669.84</v>
      </c>
      <c r="D61" s="5">
        <f>D62</f>
        <v>213669.84</v>
      </c>
      <c r="E61" s="6">
        <f t="shared" si="0"/>
        <v>100</v>
      </c>
      <c r="F61" s="5">
        <v>386311.8</v>
      </c>
      <c r="G61" s="6">
        <f t="shared" si="1"/>
        <v>55.310202794737307</v>
      </c>
    </row>
    <row r="62" spans="1:7" ht="45" x14ac:dyDescent="0.25">
      <c r="A62" s="7" t="s">
        <v>109</v>
      </c>
      <c r="B62" s="7" t="s">
        <v>110</v>
      </c>
      <c r="C62" s="8">
        <v>213669.84</v>
      </c>
      <c r="D62" s="8">
        <v>213669.84</v>
      </c>
      <c r="E62" s="9">
        <f t="shared" si="0"/>
        <v>100</v>
      </c>
      <c r="F62" s="8">
        <v>386311.8</v>
      </c>
      <c r="G62" s="9">
        <f t="shared" si="1"/>
        <v>55.310202794737307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7" workbookViewId="0">
      <selection activeCell="G12" sqref="G12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63" t="s">
        <v>204</v>
      </c>
      <c r="B1" s="63"/>
      <c r="C1" s="63"/>
      <c r="D1" s="63"/>
      <c r="E1" s="63"/>
      <c r="F1" s="63"/>
      <c r="G1" s="63"/>
      <c r="H1" s="63"/>
    </row>
    <row r="2" spans="1:8" x14ac:dyDescent="0.25">
      <c r="A2" s="63"/>
      <c r="B2" s="63"/>
      <c r="C2" s="63"/>
      <c r="D2" s="63"/>
      <c r="E2" s="63"/>
      <c r="F2" s="63"/>
      <c r="G2" s="63"/>
      <c r="H2" s="63"/>
    </row>
    <row r="3" spans="1:8" x14ac:dyDescent="0.25">
      <c r="A3" s="63"/>
      <c r="B3" s="63"/>
      <c r="C3" s="63"/>
      <c r="D3" s="63"/>
      <c r="E3" s="63"/>
      <c r="F3" s="63"/>
      <c r="G3" s="63"/>
      <c r="H3" s="63"/>
    </row>
    <row r="4" spans="1:8" ht="15.75" x14ac:dyDescent="0.25">
      <c r="A4" s="64"/>
      <c r="B4" s="64"/>
      <c r="C4" s="64"/>
      <c r="D4" s="64"/>
      <c r="E4" s="64"/>
      <c r="F4" s="64"/>
      <c r="G4" s="64"/>
      <c r="H4" s="64"/>
    </row>
    <row r="5" spans="1:8" ht="71.25" x14ac:dyDescent="0.25">
      <c r="A5" s="36" t="s">
        <v>117</v>
      </c>
      <c r="B5" s="36" t="s">
        <v>175</v>
      </c>
      <c r="C5" s="36" t="s">
        <v>176</v>
      </c>
      <c r="D5" s="51" t="s">
        <v>201</v>
      </c>
      <c r="E5" s="51" t="s">
        <v>202</v>
      </c>
      <c r="F5" s="36" t="s">
        <v>200</v>
      </c>
      <c r="G5" s="36" t="s">
        <v>199</v>
      </c>
      <c r="H5" s="36" t="s">
        <v>177</v>
      </c>
    </row>
    <row r="6" spans="1:8" ht="26.25" customHeight="1" x14ac:dyDescent="0.25">
      <c r="A6" s="65" t="s">
        <v>198</v>
      </c>
      <c r="B6" s="66"/>
      <c r="C6" s="67"/>
      <c r="D6" s="42">
        <f>D7+D10+D13</f>
        <v>0</v>
      </c>
      <c r="E6" s="42">
        <f>E7+E10+E13</f>
        <v>-119889.80000000075</v>
      </c>
      <c r="F6" s="44" t="e">
        <f t="shared" ref="F6:F16" si="0">E6/D6*100</f>
        <v>#DIV/0!</v>
      </c>
      <c r="G6" s="42">
        <f>G7+G10+G13</f>
        <v>-54487.480000000447</v>
      </c>
      <c r="H6" s="44">
        <f>E6/G6*100</f>
        <v>220.0318311656178</v>
      </c>
    </row>
    <row r="7" spans="1:8" ht="28.5" x14ac:dyDescent="0.25">
      <c r="A7" s="36" t="s">
        <v>178</v>
      </c>
      <c r="B7" s="36">
        <v>861</v>
      </c>
      <c r="C7" s="36" t="s">
        <v>179</v>
      </c>
      <c r="D7" s="37">
        <f>D8+D9</f>
        <v>0</v>
      </c>
      <c r="E7" s="37">
        <f>E8+E9</f>
        <v>0</v>
      </c>
      <c r="F7" s="43">
        <v>0</v>
      </c>
      <c r="G7" s="37">
        <f>G8+G9</f>
        <v>0</v>
      </c>
      <c r="H7" s="43">
        <v>0</v>
      </c>
    </row>
    <row r="8" spans="1:8" ht="45" x14ac:dyDescent="0.25">
      <c r="A8" s="38" t="s">
        <v>180</v>
      </c>
      <c r="B8" s="38">
        <v>861</v>
      </c>
      <c r="C8" s="39" t="s">
        <v>181</v>
      </c>
      <c r="D8" s="40"/>
      <c r="E8" s="40"/>
      <c r="F8" s="43" t="e">
        <f t="shared" si="0"/>
        <v>#DIV/0!</v>
      </c>
      <c r="G8" s="40">
        <v>0</v>
      </c>
      <c r="H8" s="43">
        <v>0</v>
      </c>
    </row>
    <row r="9" spans="1:8" ht="60" x14ac:dyDescent="0.25">
      <c r="A9" s="38" t="s">
        <v>182</v>
      </c>
      <c r="B9" s="38">
        <v>861</v>
      </c>
      <c r="C9" s="39" t="s">
        <v>183</v>
      </c>
      <c r="D9" s="40"/>
      <c r="E9" s="40"/>
      <c r="F9" s="43" t="e">
        <f t="shared" si="0"/>
        <v>#DIV/0!</v>
      </c>
      <c r="G9" s="40">
        <v>0</v>
      </c>
      <c r="H9" s="43">
        <v>0</v>
      </c>
    </row>
    <row r="10" spans="1:8" ht="28.5" x14ac:dyDescent="0.25">
      <c r="A10" s="36" t="s">
        <v>184</v>
      </c>
      <c r="B10" s="36">
        <v>861</v>
      </c>
      <c r="C10" s="41" t="s">
        <v>185</v>
      </c>
      <c r="D10" s="37">
        <f>D11+D12</f>
        <v>0</v>
      </c>
      <c r="E10" s="37">
        <f>E11+E12</f>
        <v>-119889.80000000075</v>
      </c>
      <c r="F10" s="44" t="e">
        <f t="shared" si="0"/>
        <v>#DIV/0!</v>
      </c>
      <c r="G10" s="37">
        <f>G11+G12</f>
        <v>-54487.480000000447</v>
      </c>
      <c r="H10" s="44">
        <f>E10/G10*100</f>
        <v>220.0318311656178</v>
      </c>
    </row>
    <row r="11" spans="1:8" ht="30" x14ac:dyDescent="0.25">
      <c r="A11" s="38" t="s">
        <v>186</v>
      </c>
      <c r="B11" s="38">
        <v>861</v>
      </c>
      <c r="C11" s="39" t="s">
        <v>187</v>
      </c>
      <c r="D11" s="40">
        <v>-7938861</v>
      </c>
      <c r="E11" s="40">
        <v>-8088266.4000000004</v>
      </c>
      <c r="F11" s="43">
        <f t="shared" si="0"/>
        <v>101.88195006815211</v>
      </c>
      <c r="G11" s="40">
        <v>-7693202.4100000001</v>
      </c>
      <c r="H11" s="43">
        <f t="shared" ref="H11:H15" si="1">E11/G11*100</f>
        <v>105.13523457392044</v>
      </c>
    </row>
    <row r="12" spans="1:8" ht="30" x14ac:dyDescent="0.25">
      <c r="A12" s="38" t="s">
        <v>188</v>
      </c>
      <c r="B12" s="38">
        <v>861</v>
      </c>
      <c r="C12" s="39" t="s">
        <v>189</v>
      </c>
      <c r="D12" s="40">
        <v>7938861</v>
      </c>
      <c r="E12" s="40">
        <v>7968376.5999999996</v>
      </c>
      <c r="F12" s="43">
        <f t="shared" si="0"/>
        <v>100.371786330558</v>
      </c>
      <c r="G12" s="40">
        <v>7638714.9299999997</v>
      </c>
      <c r="H12" s="43">
        <f t="shared" si="1"/>
        <v>104.31566923259956</v>
      </c>
    </row>
    <row r="13" spans="1:8" ht="42.75" x14ac:dyDescent="0.25">
      <c r="A13" s="36" t="s">
        <v>190</v>
      </c>
      <c r="B13" s="36">
        <v>861</v>
      </c>
      <c r="C13" s="41" t="s">
        <v>191</v>
      </c>
      <c r="D13" s="37">
        <v>0</v>
      </c>
      <c r="E13" s="37">
        <v>0</v>
      </c>
      <c r="F13" s="44">
        <v>0</v>
      </c>
      <c r="G13" s="37">
        <v>0</v>
      </c>
      <c r="H13" s="44" t="e">
        <f t="shared" si="1"/>
        <v>#DIV/0!</v>
      </c>
    </row>
    <row r="14" spans="1:8" ht="42.75" x14ac:dyDescent="0.25">
      <c r="A14" s="36" t="s">
        <v>192</v>
      </c>
      <c r="B14" s="36">
        <v>861</v>
      </c>
      <c r="C14" s="41" t="s">
        <v>193</v>
      </c>
      <c r="D14" s="37">
        <v>0</v>
      </c>
      <c r="E14" s="37">
        <v>0</v>
      </c>
      <c r="F14" s="44">
        <v>0</v>
      </c>
      <c r="G14" s="37">
        <v>0</v>
      </c>
      <c r="H14" s="44" t="e">
        <f t="shared" si="1"/>
        <v>#DIV/0!</v>
      </c>
    </row>
    <row r="15" spans="1:8" ht="75" x14ac:dyDescent="0.25">
      <c r="A15" s="38" t="s">
        <v>194</v>
      </c>
      <c r="B15" s="38">
        <v>861</v>
      </c>
      <c r="C15" s="39" t="s">
        <v>195</v>
      </c>
      <c r="D15" s="40">
        <v>111000</v>
      </c>
      <c r="E15" s="40">
        <v>41243.599999999999</v>
      </c>
      <c r="F15" s="43">
        <f t="shared" si="0"/>
        <v>37.156396396396396</v>
      </c>
      <c r="G15" s="40">
        <v>-32370</v>
      </c>
      <c r="H15" s="43">
        <f t="shared" si="1"/>
        <v>-127.41303676243434</v>
      </c>
    </row>
    <row r="16" spans="1:8" ht="90" x14ac:dyDescent="0.25">
      <c r="A16" s="38" t="s">
        <v>196</v>
      </c>
      <c r="B16" s="38">
        <v>861</v>
      </c>
      <c r="C16" s="39" t="s">
        <v>197</v>
      </c>
      <c r="D16" s="40">
        <v>111000</v>
      </c>
      <c r="E16" s="40">
        <v>41243.599999999999</v>
      </c>
      <c r="F16" s="43">
        <f t="shared" si="0"/>
        <v>37.156396396396396</v>
      </c>
      <c r="G16" s="40">
        <v>32370</v>
      </c>
      <c r="H16" s="43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2024-01-25T13:53:06Z</dcterms:modified>
</cp:coreProperties>
</file>