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G28" i="2" l="1"/>
  <c r="F16" i="3" l="1"/>
  <c r="H15" i="3"/>
  <c r="F15" i="3"/>
  <c r="H14" i="3"/>
  <c r="H13" i="3"/>
  <c r="H12" i="3"/>
  <c r="F12" i="3"/>
  <c r="H11" i="3"/>
  <c r="F11" i="3"/>
  <c r="G10" i="3"/>
  <c r="E10" i="3"/>
  <c r="F10" i="3" s="1"/>
  <c r="D10" i="3"/>
  <c r="F9" i="3"/>
  <c r="F8" i="3"/>
  <c r="G7" i="3"/>
  <c r="G6" i="3" s="1"/>
  <c r="E7" i="3"/>
  <c r="D7" i="3"/>
  <c r="D6" i="3" s="1"/>
  <c r="E6" i="3" l="1"/>
  <c r="H10" i="3"/>
  <c r="H6" i="3" l="1"/>
  <c r="F6" i="3"/>
  <c r="F55" i="1" l="1"/>
  <c r="D55" i="1"/>
  <c r="C55" i="1"/>
  <c r="F52" i="1"/>
  <c r="D52" i="1"/>
  <c r="C52" i="1"/>
  <c r="F46" i="1"/>
  <c r="D46" i="1"/>
  <c r="C46" i="1"/>
  <c r="F42" i="1"/>
  <c r="D42" i="1"/>
  <c r="C42" i="1"/>
  <c r="F39" i="1"/>
  <c r="D39" i="1"/>
  <c r="C39" i="1"/>
  <c r="F33" i="1"/>
  <c r="D33" i="1"/>
  <c r="C33" i="1"/>
  <c r="F26" i="1"/>
  <c r="D26" i="1"/>
  <c r="C26" i="1"/>
  <c r="F20" i="1"/>
  <c r="D20" i="1"/>
  <c r="C20" i="1"/>
  <c r="F16" i="1"/>
  <c r="D16" i="1"/>
  <c r="C16" i="1"/>
  <c r="F13" i="1"/>
  <c r="D13" i="1"/>
  <c r="C13" i="1"/>
  <c r="F6" i="1"/>
  <c r="D6" i="1"/>
  <c r="C6" i="1"/>
  <c r="G13" i="2"/>
  <c r="D10" i="2"/>
  <c r="G30" i="2"/>
  <c r="E30" i="2"/>
  <c r="G29" i="2"/>
  <c r="E29" i="2"/>
  <c r="E28" i="2"/>
  <c r="G27" i="2"/>
  <c r="E27" i="2"/>
  <c r="F26" i="2"/>
  <c r="D26" i="2"/>
  <c r="G26" i="2" s="1"/>
  <c r="C26" i="2"/>
  <c r="F25" i="2"/>
  <c r="D25" i="2"/>
  <c r="G25" i="2" s="1"/>
  <c r="C25" i="2"/>
  <c r="E24" i="2"/>
  <c r="G23" i="2"/>
  <c r="E23" i="2"/>
  <c r="G22" i="2"/>
  <c r="E22" i="2"/>
  <c r="G21" i="2"/>
  <c r="G20" i="2"/>
  <c r="E20" i="2"/>
  <c r="G19" i="2"/>
  <c r="E19" i="2"/>
  <c r="G18" i="2"/>
  <c r="E18" i="2"/>
  <c r="F16" i="2"/>
  <c r="D16" i="2"/>
  <c r="C16" i="2"/>
  <c r="G15" i="2"/>
  <c r="E15" i="2"/>
  <c r="G14" i="2"/>
  <c r="E14" i="2"/>
  <c r="E13" i="2"/>
  <c r="E11" i="2"/>
  <c r="F10" i="2"/>
  <c r="C10" i="2"/>
  <c r="E10" i="2" s="1"/>
  <c r="G9" i="2"/>
  <c r="E9" i="2"/>
  <c r="F8" i="2"/>
  <c r="D8" i="2"/>
  <c r="G8" i="2" s="1"/>
  <c r="C8" i="2"/>
  <c r="G7" i="2"/>
  <c r="E7" i="2"/>
  <c r="F6" i="2"/>
  <c r="D6" i="2"/>
  <c r="C6" i="2"/>
  <c r="G10" i="2" l="1"/>
  <c r="E6" i="2"/>
  <c r="E16" i="2"/>
  <c r="E25" i="2"/>
  <c r="D5" i="2"/>
  <c r="F5" i="2"/>
  <c r="F4" i="2" s="1"/>
  <c r="G6" i="2"/>
  <c r="C5" i="2"/>
  <c r="E5" i="2" s="1"/>
  <c r="F5" i="1"/>
  <c r="D5" i="1"/>
  <c r="C5" i="1"/>
  <c r="E5" i="1" s="1"/>
  <c r="E8" i="2"/>
  <c r="G16" i="2"/>
  <c r="E26" i="2"/>
  <c r="D4" i="2"/>
  <c r="G6" i="1"/>
  <c r="G7" i="1"/>
  <c r="G8" i="1"/>
  <c r="G9" i="1"/>
  <c r="G10" i="1"/>
  <c r="G12" i="1"/>
  <c r="G13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0" i="1"/>
  <c r="G61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G5" i="1" l="1"/>
  <c r="C4" i="2"/>
  <c r="G5" i="2"/>
  <c r="G4" i="2"/>
  <c r="E4" i="2"/>
</calcChain>
</file>

<file path=xl/sharedStrings.xml><?xml version="1.0" encoding="utf-8"?>
<sst xmlns="http://schemas.openxmlformats.org/spreadsheetml/2006/main" count="215" uniqueCount="209">
  <si>
    <t>КФСР</t>
  </si>
  <si>
    <t>Наименование КФСР</t>
  </si>
  <si>
    <t>Фактическое исполнение по состоянию на 01.10.2022 г., тыс. руб.</t>
  </si>
  <si>
    <t>Фактическое исполнение по состоянию на 01.10.2021 г., тыс.руб.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</si>
  <si>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</si>
  <si>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</si>
  <si>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</si>
  <si>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</si>
  <si>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</si>
  <si>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</si>
  <si>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</si>
  <si>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</si>
  <si>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</si>
  <si>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</si>
  <si>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</si>
  <si>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</si>
  <si>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</si>
  <si>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</si>
  <si>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</si>
  <si>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</si>
  <si>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</si>
  <si>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</si>
  <si>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</si>
  <si>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</si>
  <si>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</si>
  <si>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</si>
  <si>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</si>
  <si>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</si>
  <si>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</si>
  <si>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</si>
  <si>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</si>
  <si>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</si>
  <si>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</si>
  <si>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</si>
  <si>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</si>
  <si>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</si>
  <si>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</si>
  <si>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</si>
  <si>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</si>
  <si>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</si>
  <si>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</si>
  <si>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</si>
  <si>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</si>
  <si>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</si>
  <si>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</si>
  <si>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</si>
  <si>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</si>
  <si>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</si>
  <si>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</si>
  <si>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</si>
  <si>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</si>
  <si>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</si>
  <si>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</si>
  <si>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</si>
  <si>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</si>
  <si>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</si>
  <si>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</si>
  <si>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</si>
  <si>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</si>
  <si>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</si>
  <si>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</si>
  <si>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</si>
  <si>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</si>
  <si>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</si>
  <si>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</si>
  <si>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</si>
  <si>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</si>
  <si>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</si>
  <si>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</si>
  <si>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</si>
  <si>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</si>
  <si>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</si>
  <si>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</si>
  <si>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</si>
  <si>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</si>
  <si>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</si>
  <si>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</si>
  <si>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</si>
  <si>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</si>
  <si>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</si>
  <si>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</si>
  <si>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</si>
  <si>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</si>
  <si>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</si>
  <si>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</si>
  <si>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</si>
  <si>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</si>
  <si>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</si>
  <si>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</si>
  <si>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</si>
  <si>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</si>
  <si>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</si>
  <si>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</si>
  <si>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</si>
  <si>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</si>
  <si>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</si>
  <si>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</si>
  <si>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</si>
  <si>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</si>
  <si>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</si>
  <si>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</si>
  <si>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</si>
  <si>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</si>
  <si>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</si>
  <si>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</si>
  <si>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</si>
  <si>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</si>
  <si>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</si>
  <si>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</si>
  <si>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</si>
  <si>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</si>
  <si>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</si>
  <si>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0203</t>
  </si>
  <si>
    <t>Мобилизационная и вневойсковая подготовка</t>
  </si>
  <si>
    <t>0401</t>
  </si>
  <si>
    <t>Общеэкономические вопросы</t>
  </si>
  <si>
    <t xml:space="preserve">Здравоохранение 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</si>
  <si>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</si>
  <si>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</si>
  <si>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</si>
  <si>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</si>
  <si>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</si>
  <si>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</si>
  <si>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</si>
  <si>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</si>
  <si>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</si>
  <si>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</si>
  <si>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</si>
  <si>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</si>
  <si>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</si>
  <si>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</si>
  <si>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</si>
  <si>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</si>
  <si>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</si>
  <si>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</si>
  <si>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</si>
  <si>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</si>
  <si>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</si>
  <si>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</si>
  <si>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</si>
  <si>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</si>
  <si>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</si>
  <si>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</si>
  <si>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</si>
  <si>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</si>
  <si>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
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</si>
  <si>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</si>
  <si>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</si>
  <si>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</si>
  <si>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</si>
  <si>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</si>
  <si>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</si>
  <si>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</si>
  <si>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</si>
  <si>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</si>
  <si>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</si>
  <si>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</si>
  <si>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</si>
  <si>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в 8,1 раза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</si>
  <si>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</si>
  <si>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</si>
  <si>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</si>
  <si>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</si>
  <si>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</si>
  <si>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</si>
  <si>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</si>
  <si>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</si>
  <si>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</si>
  <si>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
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</si>
  <si>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</si>
  <si>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</si>
  <si>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</si>
  <si>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</si>
  <si>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доходов бюджета муниципального района «Белгородский район» Белгородской области 
за девять месяцев 2022 года в сравнении с запланированными значениями на соответствующий финансовый год и с соответствующим периодом прошлого года</t>
  </si>
  <si>
    <t>Налог, взимаемый в связи 
с применением патентной системы налогообложения</t>
  </si>
  <si>
    <t>Доходы бюджета, всего</t>
  </si>
  <si>
    <t>Расходы бюджета, всего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</si>
  <si>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девять месяцев 2022 года в сравнении с запланированными значениями на соответствующий финансовый год</t>
  </si>
  <si>
    <t>Бюджетные назначения на 2022 г., тыс. руб.</t>
  </si>
  <si>
    <t>% исполнения по состоянию на 01.10.2022 г.</t>
  </si>
  <si>
    <t>БЮДЖЕТНЫЕ АССИГНОВАНИЯ ПО ИСТОЧНИКАМ ДЕФИЦИТА БЮДЖЕТА МУНИЦИПАЛЬНОГО РАЙОНА "БЕЛГОРОДСКИЙ РАЙОН" БЕЛГОРОДСКОЙ ОБЛАСТИ ЗА ДЕВЯТЬ МЕСЯЦЕВ 2022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</si>
  <si>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</si>
  <si>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</si>
  <si>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01.10.2022 г.,        тыс. руб.</t>
  </si>
  <si>
    <t>Фактическое исполнения по состоянию на 01.10.2022 г., тыс. руб.</t>
  </si>
  <si>
    <t>% исполнения  по состоянию на 01.10.2022 г.</t>
  </si>
  <si>
    <t>Фактическое исполнения по состоянию на 01.10.2021 г., тыс. 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</si>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</sst>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49" fontId="0" fillId="0" borderId="0" xfId="0" applyNumberFormat="1"/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wrapText="1"/>
    </xf>
    <xf numFmtId="0" fontId="12" fillId="0" borderId="6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29" sqref="I29"/>
    </sheetView>
  </sheetViews>
  <sheetFormatPr defaultRowHeight="15" x14ac:dyDescent="0.25"/>
  <cols>
    <col min="1" max="1" width="21" customWidth="1"/>
    <col min="2" max="2" width="45.42578125" style="35" customWidth="1"/>
    <col min="3" max="3" width="19" customWidth="1"/>
    <col min="4" max="4" width="16.85546875" customWidth="1"/>
    <col min="5" max="5" width="18.140625" customWidth="1"/>
    <col min="6" max="6" width="16.42578125" style="36" customWidth="1"/>
    <col min="7" max="7" width="20.5703125" customWidth="1"/>
  </cols>
  <sheetData>
    <row r="1" spans="1:9" ht="55.5" customHeight="1" x14ac:dyDescent="0.25">
      <c r="A1" s="52" t="s">
        <v>173</v>
      </c>
      <c r="B1" s="52"/>
      <c r="C1" s="52"/>
      <c r="D1" s="52"/>
      <c r="E1" s="52"/>
      <c r="F1" s="52"/>
      <c r="G1" s="52"/>
    </row>
    <row r="2" spans="1:9" ht="15.75" x14ac:dyDescent="0.25">
      <c r="A2" s="16"/>
      <c r="B2" s="16"/>
      <c r="C2" s="16"/>
      <c r="D2" s="16"/>
      <c r="E2" s="16"/>
      <c r="F2" s="17"/>
      <c r="G2" s="18"/>
    </row>
    <row r="3" spans="1:9" ht="86.25" customHeight="1" x14ac:dyDescent="0.25">
      <c r="A3" s="19" t="s">
        <v>117</v>
      </c>
      <c r="B3" s="19" t="s">
        <v>118</v>
      </c>
      <c r="C3" s="2" t="s">
        <v>178</v>
      </c>
      <c r="D3" s="2" t="s">
        <v>2</v>
      </c>
      <c r="E3" s="3" t="s">
        <v>179</v>
      </c>
      <c r="F3" s="4" t="s">
        <v>3</v>
      </c>
      <c r="G3" s="5" t="s">
        <v>4</v>
      </c>
    </row>
    <row r="4" spans="1:9" ht="29.25" customHeight="1" x14ac:dyDescent="0.25">
      <c r="A4" s="59" t="s">
        <v>175</v>
      </c>
      <c r="B4" s="60"/>
      <c r="C4" s="61">
        <f>C5+C25</f>
        <v>7322659.1999999993</v>
      </c>
      <c r="D4" s="61">
        <f>D5+D25</f>
        <v>5238225.5999999996</v>
      </c>
      <c r="E4" s="62">
        <f t="shared" ref="E4:E11" si="0">D4/C4*100</f>
        <v>71.534472067196575</v>
      </c>
      <c r="F4" s="61">
        <f>F5+F25</f>
        <v>4252146.5</v>
      </c>
      <c r="G4" s="63">
        <f>D4/F4*100</f>
        <v>123.19014878720664</v>
      </c>
    </row>
    <row r="5" spans="1:9" ht="28.5" x14ac:dyDescent="0.25">
      <c r="A5" s="20" t="s">
        <v>119</v>
      </c>
      <c r="B5" s="19" t="s">
        <v>120</v>
      </c>
      <c r="C5" s="21">
        <f>C6+C8+C10+C15+C16+C20+C21+C22+C23+C24</f>
        <v>1515650</v>
      </c>
      <c r="D5" s="21">
        <f>D6+D8+D10+D15+D16+D20+D21+D22+D23+D24</f>
        <v>1237587.2999999998</v>
      </c>
      <c r="E5" s="22">
        <f t="shared" si="0"/>
        <v>81.653897667667337</v>
      </c>
      <c r="F5" s="23">
        <f>F6+F8+F10+F15+F16+F20+F21+F22+F23+F24</f>
        <v>987579.29999999993</v>
      </c>
      <c r="G5" s="15">
        <f>D5/F5*100</f>
        <v>125.31523291344806</v>
      </c>
      <c r="H5" s="24"/>
      <c r="I5" s="25"/>
    </row>
    <row r="6" spans="1:9" ht="28.5" x14ac:dyDescent="0.25">
      <c r="A6" s="20" t="s">
        <v>121</v>
      </c>
      <c r="B6" s="19" t="s">
        <v>122</v>
      </c>
      <c r="C6" s="21">
        <f>C7</f>
        <v>1208438</v>
      </c>
      <c r="D6" s="21">
        <f>D7</f>
        <v>981312</v>
      </c>
      <c r="E6" s="22">
        <f t="shared" si="0"/>
        <v>81.204993553661836</v>
      </c>
      <c r="F6" s="23">
        <f>F7</f>
        <v>728450</v>
      </c>
      <c r="G6" s="15">
        <f t="shared" ref="G6:G10" si="1">D6/F6*100</f>
        <v>134.71233440867596</v>
      </c>
      <c r="H6" s="24"/>
    </row>
    <row r="7" spans="1:9" x14ac:dyDescent="0.25">
      <c r="A7" s="26" t="s">
        <v>123</v>
      </c>
      <c r="B7" s="37" t="s">
        <v>124</v>
      </c>
      <c r="C7" s="27">
        <v>1208438</v>
      </c>
      <c r="D7" s="27">
        <v>981312</v>
      </c>
      <c r="E7" s="28">
        <f t="shared" si="0"/>
        <v>81.204993553661836</v>
      </c>
      <c r="F7" s="29">
        <v>728450</v>
      </c>
      <c r="G7" s="12">
        <f t="shared" si="1"/>
        <v>134.71233440867596</v>
      </c>
      <c r="H7" s="24"/>
    </row>
    <row r="8" spans="1:9" ht="42.75" x14ac:dyDescent="0.25">
      <c r="A8" s="20" t="s">
        <v>125</v>
      </c>
      <c r="B8" s="19" t="s">
        <v>126</v>
      </c>
      <c r="C8" s="21">
        <f>C9</f>
        <v>73085</v>
      </c>
      <c r="D8" s="21">
        <f>D9</f>
        <v>62858.2</v>
      </c>
      <c r="E8" s="22">
        <f t="shared" si="0"/>
        <v>86.006978176096325</v>
      </c>
      <c r="F8" s="23">
        <f>F9</f>
        <v>52090.2</v>
      </c>
      <c r="G8" s="15">
        <f t="shared" si="1"/>
        <v>120.671834625323</v>
      </c>
      <c r="H8" s="24"/>
    </row>
    <row r="9" spans="1:9" ht="45" x14ac:dyDescent="0.25">
      <c r="A9" s="26" t="s">
        <v>127</v>
      </c>
      <c r="B9" s="37" t="s">
        <v>128</v>
      </c>
      <c r="C9" s="27">
        <v>73085</v>
      </c>
      <c r="D9" s="27">
        <v>62858.2</v>
      </c>
      <c r="E9" s="28">
        <f t="shared" si="0"/>
        <v>86.006978176096325</v>
      </c>
      <c r="F9" s="29">
        <v>52090.2</v>
      </c>
      <c r="G9" s="12">
        <f t="shared" si="1"/>
        <v>120.671834625323</v>
      </c>
      <c r="H9" s="24"/>
    </row>
    <row r="10" spans="1:9" ht="28.5" x14ac:dyDescent="0.25">
      <c r="A10" s="20" t="s">
        <v>129</v>
      </c>
      <c r="B10" s="19" t="s">
        <v>130</v>
      </c>
      <c r="C10" s="21">
        <f>C11+C12+C13+C14</f>
        <v>75185</v>
      </c>
      <c r="D10" s="21">
        <f>D11+D12+D13+D14</f>
        <v>61534.5</v>
      </c>
      <c r="E10" s="22">
        <f t="shared" si="0"/>
        <v>81.844117842654782</v>
      </c>
      <c r="F10" s="23">
        <f>F11+F12+F13+F14</f>
        <v>58422.5</v>
      </c>
      <c r="G10" s="15">
        <f t="shared" si="1"/>
        <v>105.32671487868544</v>
      </c>
      <c r="H10" s="24"/>
    </row>
    <row r="11" spans="1:9" ht="30" x14ac:dyDescent="0.25">
      <c r="A11" s="26" t="s">
        <v>131</v>
      </c>
      <c r="B11" s="37" t="s">
        <v>132</v>
      </c>
      <c r="C11" s="27">
        <v>21148</v>
      </c>
      <c r="D11" s="27">
        <v>22296.5</v>
      </c>
      <c r="E11" s="28">
        <f t="shared" si="0"/>
        <v>105.43077359561188</v>
      </c>
      <c r="F11" s="29">
        <v>0</v>
      </c>
      <c r="G11" s="12">
        <v>0</v>
      </c>
      <c r="H11" s="24"/>
    </row>
    <row r="12" spans="1:9" ht="30" x14ac:dyDescent="0.25">
      <c r="A12" s="26" t="s">
        <v>133</v>
      </c>
      <c r="B12" s="37" t="s">
        <v>134</v>
      </c>
      <c r="C12" s="27">
        <v>0</v>
      </c>
      <c r="D12" s="27">
        <v>-4063</v>
      </c>
      <c r="E12" s="28">
        <v>0</v>
      </c>
      <c r="F12" s="29">
        <v>19852.3</v>
      </c>
      <c r="G12" s="12">
        <v>0</v>
      </c>
      <c r="H12" s="24"/>
    </row>
    <row r="13" spans="1:9" ht="21.75" customHeight="1" x14ac:dyDescent="0.25">
      <c r="A13" s="26" t="s">
        <v>135</v>
      </c>
      <c r="B13" s="37" t="s">
        <v>136</v>
      </c>
      <c r="C13" s="27">
        <v>4016</v>
      </c>
      <c r="D13" s="27">
        <v>6863.8</v>
      </c>
      <c r="E13" s="28">
        <f>D13/C13*100</f>
        <v>170.91135458167329</v>
      </c>
      <c r="F13" s="29">
        <v>2900</v>
      </c>
      <c r="G13" s="12">
        <f t="shared" ref="G13" si="2">D13/F13*100</f>
        <v>236.68275862068967</v>
      </c>
      <c r="H13" s="24"/>
    </row>
    <row r="14" spans="1:9" ht="54" customHeight="1" x14ac:dyDescent="0.25">
      <c r="A14" s="26" t="s">
        <v>137</v>
      </c>
      <c r="B14" s="37" t="s">
        <v>174</v>
      </c>
      <c r="C14" s="27">
        <v>50021</v>
      </c>
      <c r="D14" s="27">
        <v>36437.199999999997</v>
      </c>
      <c r="E14" s="28">
        <f>D14/C14*100</f>
        <v>72.843805601647304</v>
      </c>
      <c r="F14" s="29">
        <v>35670.199999999997</v>
      </c>
      <c r="G14" s="12">
        <f t="shared" ref="G14" si="3">D14/F14*100</f>
        <v>102.15025427387567</v>
      </c>
      <c r="H14" s="24"/>
    </row>
    <row r="15" spans="1:9" ht="28.5" x14ac:dyDescent="0.25">
      <c r="A15" s="20" t="s">
        <v>138</v>
      </c>
      <c r="B15" s="19" t="s">
        <v>139</v>
      </c>
      <c r="C15" s="21">
        <v>20806</v>
      </c>
      <c r="D15" s="21">
        <v>16893.8</v>
      </c>
      <c r="E15" s="22">
        <f>D15/C15*100</f>
        <v>81.196770162453134</v>
      </c>
      <c r="F15" s="23">
        <v>14561</v>
      </c>
      <c r="G15" s="15">
        <f>D15/F15*100</f>
        <v>116.02087768697204</v>
      </c>
      <c r="H15" s="24"/>
    </row>
    <row r="16" spans="1:9" ht="42.75" x14ac:dyDescent="0.25">
      <c r="A16" s="20" t="s">
        <v>140</v>
      </c>
      <c r="B16" s="19" t="s">
        <v>141</v>
      </c>
      <c r="C16" s="21">
        <f>C17+C18+C19</f>
        <v>104000</v>
      </c>
      <c r="D16" s="21">
        <f>D17+D18+D19</f>
        <v>75565.2</v>
      </c>
      <c r="E16" s="22">
        <f>D16/C16*100</f>
        <v>72.658846153846142</v>
      </c>
      <c r="F16" s="23">
        <f>F17+F18+F19</f>
        <v>77201.2</v>
      </c>
      <c r="G16" s="15">
        <f>D16/F16*100</f>
        <v>97.880861955513637</v>
      </c>
      <c r="H16" s="24"/>
    </row>
    <row r="17" spans="1:8" ht="30" x14ac:dyDescent="0.25">
      <c r="A17" s="26" t="s">
        <v>142</v>
      </c>
      <c r="B17" s="37" t="s">
        <v>143</v>
      </c>
      <c r="C17" s="27">
        <v>87</v>
      </c>
      <c r="D17" s="27">
        <v>0.2</v>
      </c>
      <c r="E17" s="28">
        <v>0</v>
      </c>
      <c r="F17" s="29">
        <v>0</v>
      </c>
      <c r="G17" s="12">
        <v>0</v>
      </c>
      <c r="H17" s="24"/>
    </row>
    <row r="18" spans="1:8" ht="135" x14ac:dyDescent="0.25">
      <c r="A18" s="26" t="s">
        <v>144</v>
      </c>
      <c r="B18" s="37" t="s">
        <v>145</v>
      </c>
      <c r="C18" s="27">
        <v>97366</v>
      </c>
      <c r="D18" s="27">
        <v>70271.3</v>
      </c>
      <c r="E18" s="28">
        <f>D18/C18*100</f>
        <v>72.17231887928024</v>
      </c>
      <c r="F18" s="29">
        <v>72747.399999999994</v>
      </c>
      <c r="G18" s="12">
        <f t="shared" ref="G18:G19" si="4">D18/F18*100</f>
        <v>96.596304472737188</v>
      </c>
      <c r="H18" s="24"/>
    </row>
    <row r="19" spans="1:8" ht="120" x14ac:dyDescent="0.25">
      <c r="A19" s="26" t="s">
        <v>146</v>
      </c>
      <c r="B19" s="37" t="s">
        <v>147</v>
      </c>
      <c r="C19" s="27">
        <v>6547</v>
      </c>
      <c r="D19" s="27">
        <v>5293.7</v>
      </c>
      <c r="E19" s="28">
        <f>D19/C19*100</f>
        <v>80.856881014204973</v>
      </c>
      <c r="F19" s="29">
        <v>4453.8</v>
      </c>
      <c r="G19" s="12">
        <f t="shared" si="4"/>
        <v>118.85805379675783</v>
      </c>
      <c r="H19" s="24"/>
    </row>
    <row r="20" spans="1:8" ht="28.5" x14ac:dyDescent="0.25">
      <c r="A20" s="30" t="s">
        <v>148</v>
      </c>
      <c r="B20" s="38" t="s">
        <v>149</v>
      </c>
      <c r="C20" s="31">
        <v>3260</v>
      </c>
      <c r="D20" s="31">
        <v>1841.2</v>
      </c>
      <c r="E20" s="32">
        <f>D20/C20*100</f>
        <v>56.478527607361961</v>
      </c>
      <c r="F20" s="33">
        <v>1152.9000000000001</v>
      </c>
      <c r="G20" s="15">
        <f>D20/F20*100</f>
        <v>159.70162199670395</v>
      </c>
      <c r="H20" s="24"/>
    </row>
    <row r="21" spans="1:8" ht="28.5" x14ac:dyDescent="0.25">
      <c r="A21" s="20" t="s">
        <v>150</v>
      </c>
      <c r="B21" s="19" t="s">
        <v>151</v>
      </c>
      <c r="C21" s="21">
        <v>122</v>
      </c>
      <c r="D21" s="21">
        <v>145.19999999999999</v>
      </c>
      <c r="E21" s="22">
        <v>0</v>
      </c>
      <c r="F21" s="23">
        <v>310.60000000000002</v>
      </c>
      <c r="G21" s="15">
        <f>D21/F21*100</f>
        <v>46.748229233741142</v>
      </c>
      <c r="H21" s="24"/>
    </row>
    <row r="22" spans="1:8" ht="42.75" x14ac:dyDescent="0.25">
      <c r="A22" s="30" t="s">
        <v>152</v>
      </c>
      <c r="B22" s="38" t="s">
        <v>153</v>
      </c>
      <c r="C22" s="31">
        <v>18288</v>
      </c>
      <c r="D22" s="31">
        <v>21394.9</v>
      </c>
      <c r="E22" s="32">
        <f t="shared" ref="E22:E30" si="5">D22/C22*100</f>
        <v>116.98873578302712</v>
      </c>
      <c r="F22" s="33">
        <v>49473.9</v>
      </c>
      <c r="G22" s="34">
        <f t="shared" ref="G22" si="6">D22/F22*100</f>
        <v>43.244822017265669</v>
      </c>
      <c r="H22" s="24"/>
    </row>
    <row r="23" spans="1:8" ht="28.5" x14ac:dyDescent="0.25">
      <c r="A23" s="20" t="s">
        <v>154</v>
      </c>
      <c r="B23" s="19" t="s">
        <v>155</v>
      </c>
      <c r="C23" s="21">
        <v>6823</v>
      </c>
      <c r="D23" s="21">
        <v>8446.6</v>
      </c>
      <c r="E23" s="22">
        <f t="shared" si="5"/>
        <v>123.79598417118569</v>
      </c>
      <c r="F23" s="23">
        <v>4979.2</v>
      </c>
      <c r="G23" s="15">
        <f>D23/F23*100</f>
        <v>169.63769280205656</v>
      </c>
      <c r="H23" s="24"/>
    </row>
    <row r="24" spans="1:8" ht="28.5" x14ac:dyDescent="0.25">
      <c r="A24" s="20" t="s">
        <v>156</v>
      </c>
      <c r="B24" s="19" t="s">
        <v>157</v>
      </c>
      <c r="C24" s="21">
        <v>5643</v>
      </c>
      <c r="D24" s="21">
        <v>7595.7</v>
      </c>
      <c r="E24" s="22">
        <f t="shared" si="5"/>
        <v>134.60393407761828</v>
      </c>
      <c r="F24" s="23">
        <v>937.8</v>
      </c>
      <c r="G24" s="15" t="s">
        <v>158</v>
      </c>
      <c r="H24" s="24"/>
    </row>
    <row r="25" spans="1:8" ht="28.5" x14ac:dyDescent="0.25">
      <c r="A25" s="20" t="s">
        <v>159</v>
      </c>
      <c r="B25" s="19" t="s">
        <v>160</v>
      </c>
      <c r="C25" s="21">
        <f>C27+C28+C29+C30</f>
        <v>5807009.1999999993</v>
      </c>
      <c r="D25" s="21">
        <f>D27+D28+D29+D30</f>
        <v>4000638.3</v>
      </c>
      <c r="E25" s="22">
        <f t="shared" si="5"/>
        <v>68.893266089538827</v>
      </c>
      <c r="F25" s="23">
        <f>F27+F28+F29+F30+F31</f>
        <v>3264567.1999999997</v>
      </c>
      <c r="G25" s="15">
        <f>D25/F25*100</f>
        <v>122.5472797741765</v>
      </c>
      <c r="H25" s="24"/>
    </row>
    <row r="26" spans="1:8" ht="42.75" x14ac:dyDescent="0.25">
      <c r="A26" s="20" t="s">
        <v>161</v>
      </c>
      <c r="B26" s="19" t="s">
        <v>162</v>
      </c>
      <c r="C26" s="21">
        <f>C27+C28+C29+C30</f>
        <v>5807009.1999999993</v>
      </c>
      <c r="D26" s="21">
        <f>D27+D28+D29+D30</f>
        <v>4000638.3</v>
      </c>
      <c r="E26" s="22">
        <f t="shared" si="5"/>
        <v>68.893266089538827</v>
      </c>
      <c r="F26" s="23">
        <f>F27+F28+F29+F30</f>
        <v>3264687.4</v>
      </c>
      <c r="G26" s="15">
        <f>D26/F26*100</f>
        <v>122.54276780067825</v>
      </c>
      <c r="H26" s="24"/>
    </row>
    <row r="27" spans="1:8" ht="57" x14ac:dyDescent="0.25">
      <c r="A27" s="30" t="s">
        <v>163</v>
      </c>
      <c r="B27" s="38" t="s">
        <v>164</v>
      </c>
      <c r="C27" s="31">
        <v>714240.1</v>
      </c>
      <c r="D27" s="31">
        <v>537909.19999999995</v>
      </c>
      <c r="E27" s="32">
        <f t="shared" si="5"/>
        <v>75.312097430541911</v>
      </c>
      <c r="F27" s="33">
        <v>476644.8</v>
      </c>
      <c r="G27" s="15">
        <f t="shared" ref="G27:G28" si="7">D27/F27*100</f>
        <v>112.85326096078252</v>
      </c>
      <c r="H27" s="24"/>
    </row>
    <row r="28" spans="1:8" ht="42.75" x14ac:dyDescent="0.25">
      <c r="A28" s="20" t="s">
        <v>165</v>
      </c>
      <c r="B28" s="19" t="s">
        <v>166</v>
      </c>
      <c r="C28" s="21">
        <v>1271186.7</v>
      </c>
      <c r="D28" s="21">
        <v>793735.6</v>
      </c>
      <c r="E28" s="22">
        <f t="shared" si="5"/>
        <v>62.440521128800356</v>
      </c>
      <c r="F28" s="23">
        <v>348222.2</v>
      </c>
      <c r="G28" s="15">
        <f t="shared" si="7"/>
        <v>227.93940191061913</v>
      </c>
      <c r="H28" s="24"/>
    </row>
    <row r="29" spans="1:8" ht="57" x14ac:dyDescent="0.25">
      <c r="A29" s="30" t="s">
        <v>167</v>
      </c>
      <c r="B29" s="38" t="s">
        <v>168</v>
      </c>
      <c r="C29" s="31">
        <v>3107077.9</v>
      </c>
      <c r="D29" s="31">
        <v>2342333.7999999998</v>
      </c>
      <c r="E29" s="32">
        <f t="shared" si="5"/>
        <v>75.387031654404282</v>
      </c>
      <c r="F29" s="33">
        <v>2152238.6</v>
      </c>
      <c r="G29" s="15">
        <f t="shared" ref="G29" si="8">D29/F29*100</f>
        <v>108.83244078978976</v>
      </c>
      <c r="H29" s="24"/>
    </row>
    <row r="30" spans="1:8" ht="28.5" x14ac:dyDescent="0.25">
      <c r="A30" s="20" t="s">
        <v>169</v>
      </c>
      <c r="B30" s="19" t="s">
        <v>170</v>
      </c>
      <c r="C30" s="21">
        <v>714504.5</v>
      </c>
      <c r="D30" s="21">
        <v>326659.7</v>
      </c>
      <c r="E30" s="22">
        <f t="shared" si="5"/>
        <v>45.718354468026448</v>
      </c>
      <c r="F30" s="23">
        <v>287581.8</v>
      </c>
      <c r="G30" s="15">
        <f>D30/F30*100</f>
        <v>113.58844683495271</v>
      </c>
      <c r="H30" s="24"/>
    </row>
    <row r="31" spans="1:8" ht="57" x14ac:dyDescent="0.25">
      <c r="A31" s="20" t="s">
        <v>171</v>
      </c>
      <c r="B31" s="19" t="s">
        <v>172</v>
      </c>
      <c r="C31" s="21"/>
      <c r="D31" s="21"/>
      <c r="E31" s="22"/>
      <c r="F31" s="23">
        <v>-120.2</v>
      </c>
      <c r="G31" s="15"/>
      <c r="H31" s="24"/>
    </row>
    <row r="32" spans="1:8" x14ac:dyDescent="0.25">
      <c r="D32" s="25"/>
    </row>
  </sheetData>
  <mergeCells count="2">
    <mergeCell ref="A1:G1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G60" sqref="G60"/>
    </sheetView>
  </sheetViews>
  <sheetFormatPr defaultRowHeight="15" x14ac:dyDescent="0.25"/>
  <cols>
    <col min="2" max="2" width="37.140625" customWidth="1"/>
    <col min="3" max="3" width="18.5703125" customWidth="1"/>
    <col min="4" max="4" width="17.42578125" customWidth="1"/>
    <col min="5" max="5" width="20.5703125" customWidth="1"/>
    <col min="6" max="6" width="19.28515625" customWidth="1"/>
    <col min="7" max="7" width="20.42578125" customWidth="1"/>
  </cols>
  <sheetData>
    <row r="1" spans="1:7" x14ac:dyDescent="0.25">
      <c r="A1" s="1"/>
      <c r="B1" s="1"/>
      <c r="C1" s="1"/>
      <c r="D1" s="1"/>
      <c r="E1" s="1"/>
      <c r="F1" s="1"/>
    </row>
    <row r="2" spans="1:7" ht="58.5" customHeight="1" x14ac:dyDescent="0.25">
      <c r="A2" s="69" t="s">
        <v>177</v>
      </c>
      <c r="B2" s="69"/>
      <c r="C2" s="69"/>
      <c r="D2" s="69"/>
      <c r="E2" s="69"/>
      <c r="F2" s="69"/>
      <c r="G2" s="69"/>
    </row>
    <row r="3" spans="1:7" x14ac:dyDescent="0.25">
      <c r="A3" s="53"/>
      <c r="B3" s="53"/>
      <c r="C3" s="53"/>
      <c r="D3" s="53"/>
      <c r="E3" s="53"/>
      <c r="F3" s="53"/>
    </row>
    <row r="4" spans="1:7" ht="85.5" customHeight="1" x14ac:dyDescent="0.25">
      <c r="A4" s="2" t="s">
        <v>0</v>
      </c>
      <c r="B4" s="2" t="s">
        <v>1</v>
      </c>
      <c r="C4" s="2" t="s">
        <v>178</v>
      </c>
      <c r="D4" s="2" t="s">
        <v>2</v>
      </c>
      <c r="E4" s="3" t="s">
        <v>179</v>
      </c>
      <c r="F4" s="4" t="s">
        <v>3</v>
      </c>
      <c r="G4" s="5" t="s">
        <v>4</v>
      </c>
    </row>
    <row r="5" spans="1:7" ht="29.25" customHeight="1" x14ac:dyDescent="0.25">
      <c r="A5" s="64" t="s">
        <v>176</v>
      </c>
      <c r="B5" s="65"/>
      <c r="C5" s="66">
        <f>C6+C13+C16+C20+C26+C30+C33+C39+C42+C46+C52+C55+C58+C60</f>
        <v>7366387.2000000002</v>
      </c>
      <c r="D5" s="66">
        <f>D6+D13+D16+D20+D26+D30+D33+D39+D42+D46+D52+D55+D58+D60</f>
        <v>5224303.9000000004</v>
      </c>
      <c r="E5" s="67">
        <f>D5/C5*100</f>
        <v>70.920842987998242</v>
      </c>
      <c r="F5" s="66">
        <f>F6+F13+F16+F20+F26+F30+F33+F39+F42+F46+F52+F55+F58+F60</f>
        <v>4291618.5000000009</v>
      </c>
      <c r="G5" s="68">
        <f>D5/F5*100</f>
        <v>121.7327192526549</v>
      </c>
    </row>
    <row r="6" spans="1:7" ht="27" customHeight="1" x14ac:dyDescent="0.25">
      <c r="A6" s="2" t="s">
        <v>5</v>
      </c>
      <c r="B6" s="2" t="s">
        <v>6</v>
      </c>
      <c r="C6" s="7">
        <f>C7+C8+C9+C10+C11+C12</f>
        <v>175020.00000000003</v>
      </c>
      <c r="D6" s="7">
        <f>D7+D8+D9+D10+D11+D12</f>
        <v>118083.7</v>
      </c>
      <c r="E6" s="6">
        <f t="shared" ref="E6:E61" si="0">D6/C6*100</f>
        <v>67.468689292652257</v>
      </c>
      <c r="F6" s="7">
        <f>F7+F8+F9+F10+F11+F12</f>
        <v>102658.40000000001</v>
      </c>
      <c r="G6" s="13">
        <f t="shared" ref="G6:G61" si="1">D6/F6*100</f>
        <v>115.02585273099911</v>
      </c>
    </row>
    <row r="7" spans="1:7" ht="90" x14ac:dyDescent="0.25">
      <c r="A7" s="8" t="s">
        <v>7</v>
      </c>
      <c r="B7" s="8" t="s">
        <v>8</v>
      </c>
      <c r="C7" s="9">
        <v>129885.1</v>
      </c>
      <c r="D7" s="9">
        <v>91135.6</v>
      </c>
      <c r="E7" s="10">
        <f t="shared" si="0"/>
        <v>70.166323927840835</v>
      </c>
      <c r="F7" s="12">
        <v>81033.100000000006</v>
      </c>
      <c r="G7" s="14">
        <f t="shared" si="1"/>
        <v>112.46712763056084</v>
      </c>
    </row>
    <row r="8" spans="1:7" x14ac:dyDescent="0.25">
      <c r="A8" s="8" t="s">
        <v>9</v>
      </c>
      <c r="B8" s="8" t="s">
        <v>10</v>
      </c>
      <c r="C8" s="9">
        <v>306</v>
      </c>
      <c r="D8" s="9">
        <v>0</v>
      </c>
      <c r="E8" s="10">
        <f t="shared" si="0"/>
        <v>0</v>
      </c>
      <c r="F8" s="12">
        <v>27.5</v>
      </c>
      <c r="G8" s="14">
        <f t="shared" si="1"/>
        <v>0</v>
      </c>
    </row>
    <row r="9" spans="1:7" ht="60" x14ac:dyDescent="0.25">
      <c r="A9" s="8" t="s">
        <v>11</v>
      </c>
      <c r="B9" s="8" t="s">
        <v>12</v>
      </c>
      <c r="C9" s="9">
        <v>26270</v>
      </c>
      <c r="D9" s="9">
        <v>17811.400000000001</v>
      </c>
      <c r="E9" s="10">
        <f t="shared" si="0"/>
        <v>67.801294251998485</v>
      </c>
      <c r="F9" s="12">
        <v>15364.8</v>
      </c>
      <c r="G9" s="14">
        <f t="shared" si="1"/>
        <v>115.92340935124442</v>
      </c>
    </row>
    <row r="10" spans="1:7" ht="30" x14ac:dyDescent="0.25">
      <c r="A10" s="8" t="s">
        <v>13</v>
      </c>
      <c r="B10" s="8" t="s">
        <v>14</v>
      </c>
      <c r="C10" s="9">
        <v>3794.7</v>
      </c>
      <c r="D10" s="9">
        <v>2856.5</v>
      </c>
      <c r="E10" s="10">
        <f t="shared" si="0"/>
        <v>75.276042901942191</v>
      </c>
      <c r="F10" s="12">
        <v>2492.6</v>
      </c>
      <c r="G10" s="14">
        <f t="shared" si="1"/>
        <v>114.59921367247053</v>
      </c>
    </row>
    <row r="11" spans="1:7" x14ac:dyDescent="0.25">
      <c r="A11" s="8" t="s">
        <v>15</v>
      </c>
      <c r="B11" s="8" t="s">
        <v>16</v>
      </c>
      <c r="C11" s="9">
        <v>3531.6</v>
      </c>
      <c r="D11" s="9">
        <v>0</v>
      </c>
      <c r="E11" s="10">
        <f t="shared" si="0"/>
        <v>0</v>
      </c>
      <c r="F11" s="12">
        <v>0</v>
      </c>
      <c r="G11" s="14"/>
    </row>
    <row r="12" spans="1:7" x14ac:dyDescent="0.25">
      <c r="A12" s="8" t="s">
        <v>17</v>
      </c>
      <c r="B12" s="8" t="s">
        <v>18</v>
      </c>
      <c r="C12" s="9">
        <v>11232.6</v>
      </c>
      <c r="D12" s="9">
        <v>6280.2</v>
      </c>
      <c r="E12" s="10">
        <f t="shared" si="0"/>
        <v>55.910474867795521</v>
      </c>
      <c r="F12" s="12">
        <v>3740.4</v>
      </c>
      <c r="G12" s="14">
        <f t="shared" si="1"/>
        <v>167.90182868142443</v>
      </c>
    </row>
    <row r="13" spans="1:7" x14ac:dyDescent="0.25">
      <c r="A13" s="2" t="s">
        <v>19</v>
      </c>
      <c r="B13" s="2" t="s">
        <v>20</v>
      </c>
      <c r="C13" s="7">
        <f>C14+C15</f>
        <v>520</v>
      </c>
      <c r="D13" s="7">
        <f>D14+D15</f>
        <v>42</v>
      </c>
      <c r="E13" s="6">
        <f t="shared" si="0"/>
        <v>8.0769230769230766</v>
      </c>
      <c r="F13" s="7">
        <f>F14+F15</f>
        <v>4987.3999999999996</v>
      </c>
      <c r="G13" s="13">
        <f t="shared" si="1"/>
        <v>0.84212214781248762</v>
      </c>
    </row>
    <row r="14" spans="1:7" ht="30" x14ac:dyDescent="0.25">
      <c r="A14" s="8" t="s">
        <v>112</v>
      </c>
      <c r="B14" s="8" t="s">
        <v>113</v>
      </c>
      <c r="C14" s="9">
        <v>0</v>
      </c>
      <c r="D14" s="9">
        <v>0</v>
      </c>
      <c r="E14" s="9">
        <v>0</v>
      </c>
      <c r="F14" s="12">
        <v>4770</v>
      </c>
      <c r="G14" s="14">
        <v>0</v>
      </c>
    </row>
    <row r="15" spans="1:7" ht="30" x14ac:dyDescent="0.25">
      <c r="A15" s="8" t="s">
        <v>21</v>
      </c>
      <c r="B15" s="8" t="s">
        <v>22</v>
      </c>
      <c r="C15" s="9">
        <v>520</v>
      </c>
      <c r="D15" s="9">
        <v>42</v>
      </c>
      <c r="E15" s="10">
        <f t="shared" si="0"/>
        <v>8.0769230769230766</v>
      </c>
      <c r="F15" s="12">
        <v>217.4</v>
      </c>
      <c r="G15" s="14">
        <f t="shared" si="1"/>
        <v>19.319227230910762</v>
      </c>
    </row>
    <row r="16" spans="1:7" ht="28.5" x14ac:dyDescent="0.25">
      <c r="A16" s="2" t="s">
        <v>23</v>
      </c>
      <c r="B16" s="2" t="s">
        <v>24</v>
      </c>
      <c r="C16" s="7">
        <f>C17+C18+C19</f>
        <v>14742.1</v>
      </c>
      <c r="D16" s="7">
        <f>D17+D18+D19</f>
        <v>12379.9</v>
      </c>
      <c r="E16" s="6">
        <f t="shared" si="0"/>
        <v>83.976502669226221</v>
      </c>
      <c r="F16" s="7">
        <f>F17+F18+F19</f>
        <v>7527.5</v>
      </c>
      <c r="G16" s="13">
        <f t="shared" si="1"/>
        <v>164.46230488209898</v>
      </c>
    </row>
    <row r="17" spans="1:7" x14ac:dyDescent="0.25">
      <c r="A17" s="8" t="s">
        <v>25</v>
      </c>
      <c r="B17" s="8" t="s">
        <v>26</v>
      </c>
      <c r="C17" s="9">
        <v>2545</v>
      </c>
      <c r="D17" s="9">
        <v>1954.3</v>
      </c>
      <c r="E17" s="10">
        <f t="shared" si="0"/>
        <v>76.789783889980356</v>
      </c>
      <c r="F17" s="12">
        <v>1952.8</v>
      </c>
      <c r="G17" s="14">
        <f t="shared" si="1"/>
        <v>100.07681278164686</v>
      </c>
    </row>
    <row r="18" spans="1:7" ht="60" x14ac:dyDescent="0.25">
      <c r="A18" s="8" t="s">
        <v>27</v>
      </c>
      <c r="B18" s="8" t="s">
        <v>28</v>
      </c>
      <c r="C18" s="9">
        <v>3244.1</v>
      </c>
      <c r="D18" s="9">
        <v>2745.6</v>
      </c>
      <c r="E18" s="10">
        <f t="shared" si="0"/>
        <v>84.633642612743131</v>
      </c>
      <c r="F18" s="12">
        <v>310.5</v>
      </c>
      <c r="G18" s="14">
        <f t="shared" si="1"/>
        <v>884.25120772946855</v>
      </c>
    </row>
    <row r="19" spans="1:7" ht="45" x14ac:dyDescent="0.25">
      <c r="A19" s="8" t="s">
        <v>29</v>
      </c>
      <c r="B19" s="8" t="s">
        <v>30</v>
      </c>
      <c r="C19" s="9">
        <v>8953</v>
      </c>
      <c r="D19" s="9">
        <v>7680</v>
      </c>
      <c r="E19" s="10">
        <f t="shared" si="0"/>
        <v>85.781302356751937</v>
      </c>
      <c r="F19" s="12">
        <v>5264.2</v>
      </c>
      <c r="G19" s="14">
        <f t="shared" si="1"/>
        <v>145.89111355951522</v>
      </c>
    </row>
    <row r="20" spans="1:7" ht="24.75" customHeight="1" x14ac:dyDescent="0.25">
      <c r="A20" s="2" t="s">
        <v>31</v>
      </c>
      <c r="B20" s="2" t="s">
        <v>32</v>
      </c>
      <c r="C20" s="7">
        <f>C21+C22+C23+C24+C25</f>
        <v>651235.19999999995</v>
      </c>
      <c r="D20" s="7">
        <f>D21+D22+D23+D24+D25</f>
        <v>452250.5</v>
      </c>
      <c r="E20" s="6">
        <f t="shared" si="0"/>
        <v>69.445033069465538</v>
      </c>
      <c r="F20" s="7">
        <f>F21+F22+F23+F24+F25</f>
        <v>487883.30000000005</v>
      </c>
      <c r="G20" s="13">
        <f t="shared" si="1"/>
        <v>92.696450155190789</v>
      </c>
    </row>
    <row r="21" spans="1:7" ht="18" customHeight="1" x14ac:dyDescent="0.25">
      <c r="A21" s="8" t="s">
        <v>114</v>
      </c>
      <c r="B21" s="8" t="s">
        <v>115</v>
      </c>
      <c r="C21" s="7"/>
      <c r="D21" s="7"/>
      <c r="E21" s="6"/>
      <c r="F21" s="12">
        <v>337.3</v>
      </c>
      <c r="G21" s="13"/>
    </row>
    <row r="22" spans="1:7" x14ac:dyDescent="0.25">
      <c r="A22" s="8" t="s">
        <v>33</v>
      </c>
      <c r="B22" s="8" t="s">
        <v>34</v>
      </c>
      <c r="C22" s="9">
        <v>695.3</v>
      </c>
      <c r="D22" s="9">
        <v>45</v>
      </c>
      <c r="E22" s="10">
        <f t="shared" si="0"/>
        <v>6.4720264633970963</v>
      </c>
      <c r="F22" s="12">
        <v>45</v>
      </c>
      <c r="G22" s="14">
        <f t="shared" si="1"/>
        <v>100</v>
      </c>
    </row>
    <row r="23" spans="1:7" x14ac:dyDescent="0.25">
      <c r="A23" s="8" t="s">
        <v>35</v>
      </c>
      <c r="B23" s="8" t="s">
        <v>36</v>
      </c>
      <c r="C23" s="9">
        <v>5201.3</v>
      </c>
      <c r="D23" s="9">
        <v>5043.8</v>
      </c>
      <c r="E23" s="10">
        <f t="shared" si="0"/>
        <v>96.971910868436737</v>
      </c>
      <c r="F23" s="12">
        <v>31581.200000000001</v>
      </c>
      <c r="G23" s="14">
        <f t="shared" si="1"/>
        <v>15.970894076222564</v>
      </c>
    </row>
    <row r="24" spans="1:7" ht="30" x14ac:dyDescent="0.25">
      <c r="A24" s="8" t="s">
        <v>37</v>
      </c>
      <c r="B24" s="8" t="s">
        <v>38</v>
      </c>
      <c r="C24" s="9">
        <v>422506.1</v>
      </c>
      <c r="D24" s="9">
        <v>302835.90000000002</v>
      </c>
      <c r="E24" s="10">
        <f t="shared" si="0"/>
        <v>71.67610124445541</v>
      </c>
      <c r="F24" s="12">
        <v>343455.4</v>
      </c>
      <c r="G24" s="14">
        <f t="shared" si="1"/>
        <v>88.173282469863622</v>
      </c>
    </row>
    <row r="25" spans="1:7" ht="30" x14ac:dyDescent="0.25">
      <c r="A25" s="8" t="s">
        <v>39</v>
      </c>
      <c r="B25" s="8" t="s">
        <v>40</v>
      </c>
      <c r="C25" s="9">
        <v>222832.5</v>
      </c>
      <c r="D25" s="9">
        <v>144325.79999999999</v>
      </c>
      <c r="E25" s="10">
        <f t="shared" si="0"/>
        <v>64.768738850930632</v>
      </c>
      <c r="F25" s="12">
        <v>112464.4</v>
      </c>
      <c r="G25" s="14">
        <f t="shared" si="1"/>
        <v>128.33020938181326</v>
      </c>
    </row>
    <row r="26" spans="1:7" ht="28.5" x14ac:dyDescent="0.25">
      <c r="A26" s="2" t="s">
        <v>41</v>
      </c>
      <c r="B26" s="2" t="s">
        <v>42</v>
      </c>
      <c r="C26" s="7">
        <f>C27+C28+C29</f>
        <v>840096.5</v>
      </c>
      <c r="D26" s="7">
        <f>D27+D28+D29</f>
        <v>479672.60000000003</v>
      </c>
      <c r="E26" s="6">
        <f t="shared" si="0"/>
        <v>57.09732155770201</v>
      </c>
      <c r="F26" s="7">
        <f>F27+F28+F29</f>
        <v>130584.90000000001</v>
      </c>
      <c r="G26" s="13">
        <f t="shared" si="1"/>
        <v>367.32623756651799</v>
      </c>
    </row>
    <row r="27" spans="1:7" x14ac:dyDescent="0.25">
      <c r="A27" s="8" t="s">
        <v>43</v>
      </c>
      <c r="B27" s="8" t="s">
        <v>44</v>
      </c>
      <c r="C27" s="9">
        <v>6156</v>
      </c>
      <c r="D27" s="9">
        <v>1815.9</v>
      </c>
      <c r="E27" s="10">
        <f t="shared" si="0"/>
        <v>29.498050682261212</v>
      </c>
      <c r="F27" s="12">
        <v>9144.7000000000007</v>
      </c>
      <c r="G27" s="14">
        <f t="shared" si="1"/>
        <v>19.857403742058242</v>
      </c>
    </row>
    <row r="28" spans="1:7" x14ac:dyDescent="0.25">
      <c r="A28" s="8" t="s">
        <v>45</v>
      </c>
      <c r="B28" s="8" t="s">
        <v>46</v>
      </c>
      <c r="C28" s="9">
        <v>29193.599999999999</v>
      </c>
      <c r="D28" s="9">
        <v>17231.5</v>
      </c>
      <c r="E28" s="10">
        <f t="shared" si="0"/>
        <v>59.02492327085389</v>
      </c>
      <c r="F28" s="12">
        <v>20319.099999999999</v>
      </c>
      <c r="G28" s="14">
        <f t="shared" si="1"/>
        <v>84.804445078768254</v>
      </c>
    </row>
    <row r="29" spans="1:7" x14ac:dyDescent="0.25">
      <c r="A29" s="8" t="s">
        <v>47</v>
      </c>
      <c r="B29" s="8" t="s">
        <v>48</v>
      </c>
      <c r="C29" s="9">
        <v>804746.9</v>
      </c>
      <c r="D29" s="9">
        <v>460625.2</v>
      </c>
      <c r="E29" s="10">
        <f t="shared" si="0"/>
        <v>57.238518098050449</v>
      </c>
      <c r="F29" s="12">
        <v>101121.1</v>
      </c>
      <c r="G29" s="14">
        <f t="shared" si="1"/>
        <v>455.51838340366152</v>
      </c>
    </row>
    <row r="30" spans="1:7" x14ac:dyDescent="0.25">
      <c r="A30" s="2" t="s">
        <v>49</v>
      </c>
      <c r="B30" s="2" t="s">
        <v>50</v>
      </c>
      <c r="C30" s="7">
        <v>7962</v>
      </c>
      <c r="D30" s="7">
        <v>782.3</v>
      </c>
      <c r="E30" s="6">
        <f t="shared" si="0"/>
        <v>9.8254207485556382</v>
      </c>
      <c r="F30" s="15">
        <v>892.6</v>
      </c>
      <c r="G30" s="13">
        <f t="shared" si="1"/>
        <v>87.642841138247803</v>
      </c>
    </row>
    <row r="31" spans="1:7" ht="30" x14ac:dyDescent="0.25">
      <c r="A31" s="8" t="s">
        <v>51</v>
      </c>
      <c r="B31" s="8" t="s">
        <v>52</v>
      </c>
      <c r="C31" s="9">
        <v>565</v>
      </c>
      <c r="D31" s="9">
        <v>0</v>
      </c>
      <c r="E31" s="10">
        <f t="shared" si="0"/>
        <v>0</v>
      </c>
      <c r="F31" s="12">
        <v>0</v>
      </c>
      <c r="G31" s="14">
        <v>0</v>
      </c>
    </row>
    <row r="32" spans="1:7" ht="30" x14ac:dyDescent="0.25">
      <c r="A32" s="8" t="s">
        <v>53</v>
      </c>
      <c r="B32" s="8" t="s">
        <v>54</v>
      </c>
      <c r="C32" s="9">
        <v>7397</v>
      </c>
      <c r="D32" s="9">
        <v>782.3</v>
      </c>
      <c r="E32" s="10">
        <f t="shared" si="0"/>
        <v>10.575909152359063</v>
      </c>
      <c r="F32" s="12">
        <v>892.6</v>
      </c>
      <c r="G32" s="14">
        <f t="shared" si="1"/>
        <v>87.642841138247803</v>
      </c>
    </row>
    <row r="33" spans="1:7" x14ac:dyDescent="0.25">
      <c r="A33" s="2" t="s">
        <v>55</v>
      </c>
      <c r="B33" s="2" t="s">
        <v>56</v>
      </c>
      <c r="C33" s="7">
        <f>C34+C35+C36+C37+C38</f>
        <v>3700396.9</v>
      </c>
      <c r="D33" s="7">
        <f>D34+D35+D36+D37+D38</f>
        <v>2931413.8000000003</v>
      </c>
      <c r="E33" s="6">
        <f t="shared" si="0"/>
        <v>79.218902166954038</v>
      </c>
      <c r="F33" s="7">
        <f>F34+F35+F36+F37+F38</f>
        <v>2087884.4000000001</v>
      </c>
      <c r="G33" s="13">
        <f t="shared" si="1"/>
        <v>140.40115439341375</v>
      </c>
    </row>
    <row r="34" spans="1:7" x14ac:dyDescent="0.25">
      <c r="A34" s="8" t="s">
        <v>57</v>
      </c>
      <c r="B34" s="8" t="s">
        <v>58</v>
      </c>
      <c r="C34" s="9">
        <v>1043995.9</v>
      </c>
      <c r="D34" s="9">
        <v>825847.6</v>
      </c>
      <c r="E34" s="10">
        <f t="shared" si="0"/>
        <v>79.104486904594168</v>
      </c>
      <c r="F34" s="12">
        <v>638273.4</v>
      </c>
      <c r="G34" s="14">
        <f t="shared" si="1"/>
        <v>129.38775139305508</v>
      </c>
    </row>
    <row r="35" spans="1:7" x14ac:dyDescent="0.25">
      <c r="A35" s="8" t="s">
        <v>59</v>
      </c>
      <c r="B35" s="8" t="s">
        <v>60</v>
      </c>
      <c r="C35" s="9">
        <v>2262943</v>
      </c>
      <c r="D35" s="9">
        <v>1815677.6</v>
      </c>
      <c r="E35" s="10">
        <f t="shared" si="0"/>
        <v>80.23523349903202</v>
      </c>
      <c r="F35" s="12">
        <v>1214855.3</v>
      </c>
      <c r="G35" s="14">
        <f t="shared" si="1"/>
        <v>149.4562850406958</v>
      </c>
    </row>
    <row r="36" spans="1:7" x14ac:dyDescent="0.25">
      <c r="A36" s="8" t="s">
        <v>61</v>
      </c>
      <c r="B36" s="8" t="s">
        <v>62</v>
      </c>
      <c r="C36" s="9">
        <v>266067.40000000002</v>
      </c>
      <c r="D36" s="9">
        <v>202814.5</v>
      </c>
      <c r="E36" s="10">
        <f t="shared" si="0"/>
        <v>76.226738037053764</v>
      </c>
      <c r="F36" s="12">
        <v>156595.79999999999</v>
      </c>
      <c r="G36" s="14">
        <f t="shared" si="1"/>
        <v>129.5146485410209</v>
      </c>
    </row>
    <row r="37" spans="1:7" x14ac:dyDescent="0.25">
      <c r="A37" s="8" t="s">
        <v>63</v>
      </c>
      <c r="B37" s="8" t="s">
        <v>64</v>
      </c>
      <c r="C37" s="9">
        <v>31476</v>
      </c>
      <c r="D37" s="9">
        <v>20164.599999999999</v>
      </c>
      <c r="E37" s="10">
        <f t="shared" si="0"/>
        <v>64.063413394332187</v>
      </c>
      <c r="F37" s="12">
        <v>18032.400000000001</v>
      </c>
      <c r="G37" s="14">
        <f t="shared" si="1"/>
        <v>111.82427186619638</v>
      </c>
    </row>
    <row r="38" spans="1:7" x14ac:dyDescent="0.25">
      <c r="A38" s="8" t="s">
        <v>65</v>
      </c>
      <c r="B38" s="8" t="s">
        <v>66</v>
      </c>
      <c r="C38" s="9">
        <v>95914.6</v>
      </c>
      <c r="D38" s="9">
        <v>66909.5</v>
      </c>
      <c r="E38" s="10">
        <f t="shared" si="0"/>
        <v>69.759452679779727</v>
      </c>
      <c r="F38" s="12">
        <v>60127.5</v>
      </c>
      <c r="G38" s="14">
        <f t="shared" si="1"/>
        <v>111.27936468338116</v>
      </c>
    </row>
    <row r="39" spans="1:7" x14ac:dyDescent="0.25">
      <c r="A39" s="2" t="s">
        <v>67</v>
      </c>
      <c r="B39" s="2" t="s">
        <v>68</v>
      </c>
      <c r="C39" s="7">
        <f>C40+C41</f>
        <v>429271.5</v>
      </c>
      <c r="D39" s="7">
        <f>D40+D41</f>
        <v>295262.60000000003</v>
      </c>
      <c r="E39" s="6">
        <f t="shared" si="0"/>
        <v>68.782250859887057</v>
      </c>
      <c r="F39" s="7">
        <f>F40+F41</f>
        <v>337835.7</v>
      </c>
      <c r="G39" s="13">
        <f t="shared" si="1"/>
        <v>87.398282656332654</v>
      </c>
    </row>
    <row r="40" spans="1:7" x14ac:dyDescent="0.25">
      <c r="A40" s="8" t="s">
        <v>69</v>
      </c>
      <c r="B40" s="8" t="s">
        <v>70</v>
      </c>
      <c r="C40" s="9">
        <v>389048.4</v>
      </c>
      <c r="D40" s="9">
        <v>274921.40000000002</v>
      </c>
      <c r="E40" s="10">
        <f t="shared" si="0"/>
        <v>70.665089485010085</v>
      </c>
      <c r="F40" s="12">
        <v>325337</v>
      </c>
      <c r="G40" s="14">
        <f t="shared" si="1"/>
        <v>84.50357629166065</v>
      </c>
    </row>
    <row r="41" spans="1:7" ht="30" x14ac:dyDescent="0.25">
      <c r="A41" s="8" t="s">
        <v>71</v>
      </c>
      <c r="B41" s="8" t="s">
        <v>72</v>
      </c>
      <c r="C41" s="9">
        <v>40223.1</v>
      </c>
      <c r="D41" s="9">
        <v>20341.2</v>
      </c>
      <c r="E41" s="10">
        <f t="shared" si="0"/>
        <v>50.570940578921075</v>
      </c>
      <c r="F41" s="12">
        <v>12498.7</v>
      </c>
      <c r="G41" s="14">
        <f t="shared" si="1"/>
        <v>162.74652563866644</v>
      </c>
    </row>
    <row r="42" spans="1:7" x14ac:dyDescent="0.25">
      <c r="A42" s="2" t="s">
        <v>73</v>
      </c>
      <c r="B42" s="2" t="s">
        <v>116</v>
      </c>
      <c r="C42" s="7">
        <f>C43+C44+C45</f>
        <v>33320.1</v>
      </c>
      <c r="D42" s="7">
        <f>D43+D44+D45</f>
        <v>3265.7</v>
      </c>
      <c r="E42" s="6">
        <f t="shared" si="0"/>
        <v>9.8009909934243904</v>
      </c>
      <c r="F42" s="7">
        <f>F43+F44+F45</f>
        <v>15841.800000000001</v>
      </c>
      <c r="G42" s="13">
        <f t="shared" si="1"/>
        <v>20.614450378113595</v>
      </c>
    </row>
    <row r="43" spans="1:7" x14ac:dyDescent="0.25">
      <c r="A43" s="8" t="s">
        <v>74</v>
      </c>
      <c r="B43" s="8" t="s">
        <v>75</v>
      </c>
      <c r="C43" s="9">
        <v>5311.3</v>
      </c>
      <c r="D43" s="9">
        <v>2765.7</v>
      </c>
      <c r="E43" s="10">
        <f t="shared" si="0"/>
        <v>52.071997439421601</v>
      </c>
      <c r="F43" s="12">
        <v>2586.1</v>
      </c>
      <c r="G43" s="14">
        <f t="shared" si="1"/>
        <v>106.9448203859093</v>
      </c>
    </row>
    <row r="44" spans="1:7" x14ac:dyDescent="0.25">
      <c r="A44" s="8" t="s">
        <v>76</v>
      </c>
      <c r="B44" s="8" t="s">
        <v>77</v>
      </c>
      <c r="C44" s="9">
        <v>2375</v>
      </c>
      <c r="D44" s="9">
        <v>0</v>
      </c>
      <c r="E44" s="10">
        <f t="shared" si="0"/>
        <v>0</v>
      </c>
      <c r="F44" s="12">
        <v>0</v>
      </c>
      <c r="G44" s="14">
        <v>0</v>
      </c>
    </row>
    <row r="45" spans="1:7" ht="30" x14ac:dyDescent="0.25">
      <c r="A45" s="8" t="s">
        <v>78</v>
      </c>
      <c r="B45" s="8" t="s">
        <v>79</v>
      </c>
      <c r="C45" s="9">
        <v>25633.8</v>
      </c>
      <c r="D45" s="9">
        <v>500</v>
      </c>
      <c r="E45" s="10">
        <f t="shared" si="0"/>
        <v>1.9505496648955674</v>
      </c>
      <c r="F45" s="12">
        <v>13255.7</v>
      </c>
      <c r="G45" s="14">
        <f t="shared" si="1"/>
        <v>3.7719622502018</v>
      </c>
    </row>
    <row r="46" spans="1:7" x14ac:dyDescent="0.25">
      <c r="A46" s="2" t="s">
        <v>80</v>
      </c>
      <c r="B46" s="2" t="s">
        <v>81</v>
      </c>
      <c r="C46" s="7">
        <f>C47+C48+C49+C50+C51</f>
        <v>1065009.4000000001</v>
      </c>
      <c r="D46" s="7">
        <f>D47+D48+D49+D50+D51</f>
        <v>670455.20000000007</v>
      </c>
      <c r="E46" s="6">
        <f t="shared" si="0"/>
        <v>62.952984264739818</v>
      </c>
      <c r="F46" s="7">
        <f>F47+F48+F49+F50+F51</f>
        <v>957959.49999999988</v>
      </c>
      <c r="G46" s="13">
        <f t="shared" si="1"/>
        <v>69.987843953737098</v>
      </c>
    </row>
    <row r="47" spans="1:7" x14ac:dyDescent="0.25">
      <c r="A47" s="8" t="s">
        <v>82</v>
      </c>
      <c r="B47" s="8" t="s">
        <v>83</v>
      </c>
      <c r="C47" s="9">
        <v>8225.4</v>
      </c>
      <c r="D47" s="9">
        <v>5635</v>
      </c>
      <c r="E47" s="10">
        <f t="shared" si="0"/>
        <v>68.507306635543557</v>
      </c>
      <c r="F47" s="12">
        <v>5595.9</v>
      </c>
      <c r="G47" s="14">
        <f t="shared" si="1"/>
        <v>100.69872585285655</v>
      </c>
    </row>
    <row r="48" spans="1:7" x14ac:dyDescent="0.25">
      <c r="A48" s="8" t="s">
        <v>84</v>
      </c>
      <c r="B48" s="8" t="s">
        <v>85</v>
      </c>
      <c r="C48" s="9">
        <v>77658</v>
      </c>
      <c r="D48" s="9">
        <v>55850.2</v>
      </c>
      <c r="E48" s="10">
        <f t="shared" si="0"/>
        <v>71.918153957093921</v>
      </c>
      <c r="F48" s="12">
        <v>49378.7</v>
      </c>
      <c r="G48" s="14">
        <f t="shared" si="1"/>
        <v>113.10585333352235</v>
      </c>
    </row>
    <row r="49" spans="1:7" x14ac:dyDescent="0.25">
      <c r="A49" s="8" t="s">
        <v>86</v>
      </c>
      <c r="B49" s="8" t="s">
        <v>87</v>
      </c>
      <c r="C49" s="9">
        <v>643515.9</v>
      </c>
      <c r="D49" s="9">
        <v>412805</v>
      </c>
      <c r="E49" s="10">
        <f t="shared" si="0"/>
        <v>64.148376131809641</v>
      </c>
      <c r="F49" s="12">
        <v>454519.8</v>
      </c>
      <c r="G49" s="14">
        <f t="shared" si="1"/>
        <v>90.822226006435798</v>
      </c>
    </row>
    <row r="50" spans="1:7" x14ac:dyDescent="0.25">
      <c r="A50" s="8" t="s">
        <v>88</v>
      </c>
      <c r="B50" s="8" t="s">
        <v>89</v>
      </c>
      <c r="C50" s="9">
        <v>302303.3</v>
      </c>
      <c r="D50" s="9">
        <v>173664.1</v>
      </c>
      <c r="E50" s="10">
        <f t="shared" si="0"/>
        <v>57.446974611259627</v>
      </c>
      <c r="F50" s="12">
        <v>429383</v>
      </c>
      <c r="G50" s="14">
        <f t="shared" si="1"/>
        <v>40.445033920765376</v>
      </c>
    </row>
    <row r="51" spans="1:7" ht="30" x14ac:dyDescent="0.25">
      <c r="A51" s="8" t="s">
        <v>90</v>
      </c>
      <c r="B51" s="8" t="s">
        <v>91</v>
      </c>
      <c r="C51" s="9">
        <v>33306.800000000003</v>
      </c>
      <c r="D51" s="9">
        <v>22500.9</v>
      </c>
      <c r="E51" s="10">
        <f t="shared" si="0"/>
        <v>67.556474954063432</v>
      </c>
      <c r="F51" s="12">
        <v>19082.099999999999</v>
      </c>
      <c r="G51" s="14">
        <f t="shared" si="1"/>
        <v>117.91626707752295</v>
      </c>
    </row>
    <row r="52" spans="1:7" x14ac:dyDescent="0.25">
      <c r="A52" s="2" t="s">
        <v>92</v>
      </c>
      <c r="B52" s="11" t="s">
        <v>93</v>
      </c>
      <c r="C52" s="7">
        <f>C53+C54</f>
        <v>155551.29999999999</v>
      </c>
      <c r="D52" s="7">
        <f>D53+D54</f>
        <v>76788.600000000006</v>
      </c>
      <c r="E52" s="6">
        <f t="shared" si="0"/>
        <v>49.365450497681479</v>
      </c>
      <c r="F52" s="7">
        <f>F53+F54</f>
        <v>81310.399999999994</v>
      </c>
      <c r="G52" s="13">
        <f t="shared" si="1"/>
        <v>94.438841771778286</v>
      </c>
    </row>
    <row r="53" spans="1:7" x14ac:dyDescent="0.25">
      <c r="A53" s="8" t="s">
        <v>94</v>
      </c>
      <c r="B53" s="8" t="s">
        <v>95</v>
      </c>
      <c r="C53" s="9">
        <v>138535.79999999999</v>
      </c>
      <c r="D53" s="9">
        <v>73112.5</v>
      </c>
      <c r="E53" s="10">
        <f t="shared" si="0"/>
        <v>52.775167140912316</v>
      </c>
      <c r="F53" s="12">
        <v>53698.5</v>
      </c>
      <c r="G53" s="14">
        <f t="shared" si="1"/>
        <v>136.15371006638918</v>
      </c>
    </row>
    <row r="54" spans="1:7" ht="30" x14ac:dyDescent="0.25">
      <c r="A54" s="8" t="s">
        <v>96</v>
      </c>
      <c r="B54" s="8" t="s">
        <v>97</v>
      </c>
      <c r="C54" s="9">
        <v>17015.5</v>
      </c>
      <c r="D54" s="9">
        <v>3676.1</v>
      </c>
      <c r="E54" s="10">
        <f t="shared" si="0"/>
        <v>21.604419499867767</v>
      </c>
      <c r="F54" s="12">
        <v>27611.9</v>
      </c>
      <c r="G54" s="14">
        <f t="shared" si="1"/>
        <v>13.313462673702277</v>
      </c>
    </row>
    <row r="55" spans="1:7" x14ac:dyDescent="0.25">
      <c r="A55" s="2" t="s">
        <v>98</v>
      </c>
      <c r="B55" s="11" t="s">
        <v>99</v>
      </c>
      <c r="C55" s="7">
        <f>C56+C57</f>
        <v>4115</v>
      </c>
      <c r="D55" s="7">
        <f>D56+D57</f>
        <v>2872.1000000000004</v>
      </c>
      <c r="E55" s="6">
        <f t="shared" si="0"/>
        <v>69.795868772782512</v>
      </c>
      <c r="F55" s="7">
        <f>F56+F57</f>
        <v>1184.8999999999999</v>
      </c>
      <c r="G55" s="13">
        <f t="shared" si="1"/>
        <v>242.39176301797625</v>
      </c>
    </row>
    <row r="56" spans="1:7" x14ac:dyDescent="0.25">
      <c r="A56" s="8" t="s">
        <v>100</v>
      </c>
      <c r="B56" s="8" t="s">
        <v>101</v>
      </c>
      <c r="C56" s="9">
        <v>3000</v>
      </c>
      <c r="D56" s="9">
        <v>2244.3000000000002</v>
      </c>
      <c r="E56" s="10">
        <f t="shared" si="0"/>
        <v>74.810000000000016</v>
      </c>
      <c r="F56" s="12">
        <v>1018.8</v>
      </c>
      <c r="G56" s="14">
        <f t="shared" si="1"/>
        <v>220.28857479387517</v>
      </c>
    </row>
    <row r="57" spans="1:7" ht="30" x14ac:dyDescent="0.25">
      <c r="A57" s="8" t="s">
        <v>102</v>
      </c>
      <c r="B57" s="8" t="s">
        <v>103</v>
      </c>
      <c r="C57" s="9">
        <v>1115</v>
      </c>
      <c r="D57" s="9">
        <v>627.79999999999995</v>
      </c>
      <c r="E57" s="10">
        <f t="shared" si="0"/>
        <v>56.304932735426007</v>
      </c>
      <c r="F57" s="12">
        <v>166.1</v>
      </c>
      <c r="G57" s="14">
        <f t="shared" si="1"/>
        <v>377.96508127633956</v>
      </c>
    </row>
    <row r="58" spans="1:7" ht="28.5" x14ac:dyDescent="0.25">
      <c r="A58" s="2" t="s">
        <v>104</v>
      </c>
      <c r="B58" s="11" t="s">
        <v>105</v>
      </c>
      <c r="C58" s="7">
        <v>1000</v>
      </c>
      <c r="D58" s="7">
        <v>0</v>
      </c>
      <c r="E58" s="6">
        <f t="shared" si="0"/>
        <v>0</v>
      </c>
      <c r="F58" s="15">
        <v>0</v>
      </c>
      <c r="G58" s="13">
        <v>0</v>
      </c>
    </row>
    <row r="59" spans="1:7" ht="30" x14ac:dyDescent="0.25">
      <c r="A59" s="8" t="s">
        <v>106</v>
      </c>
      <c r="B59" s="8" t="s">
        <v>107</v>
      </c>
      <c r="C59" s="9">
        <v>10000</v>
      </c>
      <c r="D59" s="9">
        <v>0</v>
      </c>
      <c r="E59" s="10">
        <f t="shared" si="0"/>
        <v>0</v>
      </c>
      <c r="F59" s="12">
        <v>0</v>
      </c>
      <c r="G59" s="14">
        <v>0</v>
      </c>
    </row>
    <row r="60" spans="1:7" ht="57" x14ac:dyDescent="0.25">
      <c r="A60" s="2" t="s">
        <v>108</v>
      </c>
      <c r="B60" s="11" t="s">
        <v>109</v>
      </c>
      <c r="C60" s="7">
        <v>288147.20000000001</v>
      </c>
      <c r="D60" s="7">
        <v>181034.9</v>
      </c>
      <c r="E60" s="6">
        <f t="shared" si="0"/>
        <v>62.827228583168591</v>
      </c>
      <c r="F60" s="15">
        <v>75067.7</v>
      </c>
      <c r="G60" s="13">
        <f t="shared" si="1"/>
        <v>241.16217760767947</v>
      </c>
    </row>
    <row r="61" spans="1:7" ht="60" x14ac:dyDescent="0.25">
      <c r="A61" s="8" t="s">
        <v>110</v>
      </c>
      <c r="B61" s="8" t="s">
        <v>111</v>
      </c>
      <c r="C61" s="9">
        <v>288147.20000000001</v>
      </c>
      <c r="D61" s="9">
        <v>181034.9</v>
      </c>
      <c r="E61" s="10">
        <f t="shared" si="0"/>
        <v>62.827228583168591</v>
      </c>
      <c r="F61" s="12">
        <v>75067.7</v>
      </c>
      <c r="G61" s="14">
        <f t="shared" si="1"/>
        <v>241.16217760767947</v>
      </c>
    </row>
  </sheetData>
  <mergeCells count="3">
    <mergeCell ref="A2:G2"/>
    <mergeCell ref="A3:F3"/>
    <mergeCell ref="A5: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9" sqref="K9"/>
    </sheetView>
  </sheetViews>
  <sheetFormatPr defaultRowHeight="15" x14ac:dyDescent="0.25"/>
  <cols>
    <col min="1" max="1" width="26.140625" customWidth="1"/>
    <col min="2" max="2" width="24" customWidth="1"/>
    <col min="3" max="3" width="35.140625" customWidth="1"/>
    <col min="4" max="4" width="21.5703125" customWidth="1"/>
    <col min="5" max="5" width="17.42578125" customWidth="1"/>
    <col min="6" max="6" width="17.140625" customWidth="1"/>
    <col min="7" max="7" width="17.28515625" customWidth="1"/>
    <col min="8" max="8" width="21.85546875" customWidth="1"/>
  </cols>
  <sheetData>
    <row r="1" spans="1:8" x14ac:dyDescent="0.25">
      <c r="A1" s="54" t="s">
        <v>180</v>
      </c>
      <c r="B1" s="54"/>
      <c r="C1" s="54"/>
      <c r="D1" s="54"/>
      <c r="E1" s="54"/>
      <c r="F1" s="54"/>
      <c r="G1" s="54"/>
      <c r="H1" s="54"/>
    </row>
    <row r="2" spans="1:8" x14ac:dyDescent="0.25">
      <c r="A2" s="54"/>
      <c r="B2" s="54"/>
      <c r="C2" s="54"/>
      <c r="D2" s="54"/>
      <c r="E2" s="54"/>
      <c r="F2" s="54"/>
      <c r="G2" s="54"/>
      <c r="H2" s="54"/>
    </row>
    <row r="3" spans="1:8" x14ac:dyDescent="0.25">
      <c r="A3" s="54"/>
      <c r="B3" s="54"/>
      <c r="C3" s="54"/>
      <c r="D3" s="54"/>
      <c r="E3" s="54"/>
      <c r="F3" s="54"/>
      <c r="G3" s="54"/>
      <c r="H3" s="54"/>
    </row>
    <row r="4" spans="1:8" ht="15.75" x14ac:dyDescent="0.25">
      <c r="A4" s="55"/>
      <c r="B4" s="55"/>
      <c r="C4" s="55"/>
      <c r="D4" s="55"/>
      <c r="E4" s="55"/>
      <c r="F4" s="55"/>
      <c r="G4" s="55"/>
      <c r="H4" s="55"/>
    </row>
    <row r="5" spans="1:8" ht="99.75" x14ac:dyDescent="0.25">
      <c r="A5" s="39" t="s">
        <v>117</v>
      </c>
      <c r="B5" s="39" t="s">
        <v>181</v>
      </c>
      <c r="C5" s="39" t="s">
        <v>182</v>
      </c>
      <c r="D5" s="39" t="s">
        <v>183</v>
      </c>
      <c r="E5" s="39" t="s">
        <v>184</v>
      </c>
      <c r="F5" s="39" t="s">
        <v>185</v>
      </c>
      <c r="G5" s="39" t="s">
        <v>186</v>
      </c>
      <c r="H5" s="39" t="s">
        <v>187</v>
      </c>
    </row>
    <row r="6" spans="1:8" ht="27.75" customHeight="1" x14ac:dyDescent="0.25">
      <c r="A6" s="56" t="s">
        <v>208</v>
      </c>
      <c r="B6" s="57"/>
      <c r="C6" s="58"/>
      <c r="D6" s="51">
        <f>D7+D10+D13</f>
        <v>43728</v>
      </c>
      <c r="E6" s="51">
        <f>E7+E10+E13</f>
        <v>-13921.660000000149</v>
      </c>
      <c r="F6" s="70">
        <f t="shared" ref="F6:F16" si="0">E6/D6*100</f>
        <v>-31.836946578851421</v>
      </c>
      <c r="G6" s="15">
        <f>G7+G10+G13</f>
        <v>39471.999999999738</v>
      </c>
      <c r="H6" s="70">
        <f t="shared" ref="H6" si="1">E6/G6*100</f>
        <v>-35.26971017430138</v>
      </c>
    </row>
    <row r="7" spans="1:8" ht="42.75" x14ac:dyDescent="0.25">
      <c r="A7" s="39" t="s">
        <v>188</v>
      </c>
      <c r="B7" s="39">
        <v>861</v>
      </c>
      <c r="C7" s="39" t="s">
        <v>189</v>
      </c>
      <c r="D7" s="40">
        <f>D8+D9</f>
        <v>0</v>
      </c>
      <c r="E7" s="40">
        <f>E8+E9</f>
        <v>0</v>
      </c>
      <c r="F7" s="41">
        <v>0</v>
      </c>
      <c r="G7" s="40">
        <f>G8+G9</f>
        <v>0</v>
      </c>
      <c r="H7" s="42">
        <v>0</v>
      </c>
    </row>
    <row r="8" spans="1:8" ht="45" x14ac:dyDescent="0.25">
      <c r="A8" s="43" t="s">
        <v>190</v>
      </c>
      <c r="B8" s="43">
        <v>861</v>
      </c>
      <c r="C8" s="44" t="s">
        <v>191</v>
      </c>
      <c r="D8" s="45">
        <v>10000</v>
      </c>
      <c r="E8" s="45">
        <v>0</v>
      </c>
      <c r="F8" s="46">
        <f t="shared" si="0"/>
        <v>0</v>
      </c>
      <c r="G8" s="45">
        <v>0</v>
      </c>
      <c r="H8" s="47">
        <v>0</v>
      </c>
    </row>
    <row r="9" spans="1:8" ht="60" x14ac:dyDescent="0.25">
      <c r="A9" s="43" t="s">
        <v>192</v>
      </c>
      <c r="B9" s="43">
        <v>861</v>
      </c>
      <c r="C9" s="44" t="s">
        <v>193</v>
      </c>
      <c r="D9" s="45">
        <v>-10000</v>
      </c>
      <c r="E9" s="45">
        <v>0</v>
      </c>
      <c r="F9" s="46">
        <f t="shared" si="0"/>
        <v>0</v>
      </c>
      <c r="G9" s="45">
        <v>0</v>
      </c>
      <c r="H9" s="47">
        <v>0</v>
      </c>
    </row>
    <row r="10" spans="1:8" ht="42.75" x14ac:dyDescent="0.25">
      <c r="A10" s="39" t="s">
        <v>194</v>
      </c>
      <c r="B10" s="39">
        <v>861</v>
      </c>
      <c r="C10" s="48" t="s">
        <v>195</v>
      </c>
      <c r="D10" s="40">
        <f>D11+D12</f>
        <v>43728</v>
      </c>
      <c r="E10" s="40">
        <f>E11+E12</f>
        <v>14978.339999999851</v>
      </c>
      <c r="F10" s="49">
        <f t="shared" si="0"/>
        <v>34.253430296377267</v>
      </c>
      <c r="G10" s="40">
        <f>G11+G12</f>
        <v>79305.469999999739</v>
      </c>
      <c r="H10" s="42">
        <f t="shared" ref="H10:H15" si="2">E10/G10*100</f>
        <v>18.88689393051942</v>
      </c>
    </row>
    <row r="11" spans="1:8" ht="30" x14ac:dyDescent="0.25">
      <c r="A11" s="43" t="s">
        <v>196</v>
      </c>
      <c r="B11" s="43">
        <v>861</v>
      </c>
      <c r="C11" s="44" t="s">
        <v>197</v>
      </c>
      <c r="D11" s="45">
        <v>-7422659.2400000002</v>
      </c>
      <c r="E11" s="45">
        <v>-5252664.55</v>
      </c>
      <c r="F11" s="50">
        <f t="shared" si="0"/>
        <v>70.765265926447128</v>
      </c>
      <c r="G11" s="45">
        <v>-4665188.29</v>
      </c>
      <c r="H11" s="47">
        <f t="shared" si="2"/>
        <v>112.59276632540805</v>
      </c>
    </row>
    <row r="12" spans="1:8" ht="30" x14ac:dyDescent="0.25">
      <c r="A12" s="43" t="s">
        <v>198</v>
      </c>
      <c r="B12" s="43">
        <v>861</v>
      </c>
      <c r="C12" s="44" t="s">
        <v>199</v>
      </c>
      <c r="D12" s="45">
        <v>7466387.2400000002</v>
      </c>
      <c r="E12" s="45">
        <v>5267642.8899999997</v>
      </c>
      <c r="F12" s="50">
        <f t="shared" si="0"/>
        <v>70.55142896660152</v>
      </c>
      <c r="G12" s="45">
        <v>4744493.76</v>
      </c>
      <c r="H12" s="47">
        <f t="shared" si="2"/>
        <v>111.02644784593414</v>
      </c>
    </row>
    <row r="13" spans="1:8" ht="42.75" x14ac:dyDescent="0.25">
      <c r="A13" s="39" t="s">
        <v>200</v>
      </c>
      <c r="B13" s="39">
        <v>861</v>
      </c>
      <c r="C13" s="48" t="s">
        <v>201</v>
      </c>
      <c r="D13" s="40">
        <v>0</v>
      </c>
      <c r="E13" s="40">
        <v>-28900</v>
      </c>
      <c r="F13" s="49">
        <v>0</v>
      </c>
      <c r="G13" s="40">
        <v>-39833.47</v>
      </c>
      <c r="H13" s="42">
        <f t="shared" si="2"/>
        <v>72.552052331870655</v>
      </c>
    </row>
    <row r="14" spans="1:8" ht="42.75" x14ac:dyDescent="0.25">
      <c r="A14" s="39" t="s">
        <v>202</v>
      </c>
      <c r="B14" s="39">
        <v>861</v>
      </c>
      <c r="C14" s="48" t="s">
        <v>203</v>
      </c>
      <c r="D14" s="40">
        <v>0</v>
      </c>
      <c r="E14" s="40">
        <v>-28900</v>
      </c>
      <c r="F14" s="49">
        <v>0</v>
      </c>
      <c r="G14" s="40">
        <v>-39833.47</v>
      </c>
      <c r="H14" s="42">
        <f t="shared" si="2"/>
        <v>72.552052331870655</v>
      </c>
    </row>
    <row r="15" spans="1:8" ht="90" x14ac:dyDescent="0.25">
      <c r="A15" s="43" t="s">
        <v>204</v>
      </c>
      <c r="B15" s="43">
        <v>861</v>
      </c>
      <c r="C15" s="44" t="s">
        <v>205</v>
      </c>
      <c r="D15" s="45">
        <v>-90000</v>
      </c>
      <c r="E15" s="45">
        <v>-32370</v>
      </c>
      <c r="F15" s="50">
        <f t="shared" si="0"/>
        <v>35.966666666666669</v>
      </c>
      <c r="G15" s="45">
        <v>-40162</v>
      </c>
      <c r="H15" s="47">
        <f t="shared" si="2"/>
        <v>80.598575768139042</v>
      </c>
    </row>
    <row r="16" spans="1:8" ht="90" x14ac:dyDescent="0.25">
      <c r="A16" s="43" t="s">
        <v>206</v>
      </c>
      <c r="B16" s="43">
        <v>861</v>
      </c>
      <c r="C16" s="44" t="s">
        <v>207</v>
      </c>
      <c r="D16" s="45">
        <v>90000</v>
      </c>
      <c r="E16" s="45">
        <v>3470</v>
      </c>
      <c r="F16" s="50">
        <f t="shared" si="0"/>
        <v>3.8555555555555556</v>
      </c>
      <c r="G16" s="45">
        <v>0</v>
      </c>
      <c r="H16" s="47">
        <v>0</v>
      </c>
    </row>
  </sheetData>
  <mergeCells count="3">
    <mergeCell ref="A1:H3"/>
    <mergeCell ref="A4:H4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2023-03-24T06:58:58Z</dcterms:modified>
</cp:coreProperties>
</file>