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Доходы" sheetId="2" r:id="rId1"/>
    <sheet name="Расходы" sheetId="1" r:id="rId2"/>
    <sheet name="Источники фин-я дефицита" sheetId="3" r:id="rId3"/>
  </sheets>
  <calcPr calcId="152511"/>
</workbook>
</file>

<file path=xl/calcChain.xml><?xml version="1.0" encoding="utf-8"?>
<calcChain xmlns="http://schemas.openxmlformats.org/spreadsheetml/2006/main">
  <c r="G52" i="1" l="1"/>
  <c r="G24" i="2"/>
  <c r="G12" i="2"/>
  <c r="G13" i="2"/>
  <c r="G14" i="2"/>
  <c r="E52" i="1" l="1"/>
  <c r="F16" i="3" l="1"/>
  <c r="H15" i="3"/>
  <c r="F15" i="3"/>
  <c r="H14" i="3"/>
  <c r="H13" i="3"/>
  <c r="H12" i="3"/>
  <c r="F12" i="3"/>
  <c r="H11" i="3"/>
  <c r="F11" i="3"/>
  <c r="G10" i="3"/>
  <c r="E10" i="3"/>
  <c r="F10" i="3" s="1"/>
  <c r="D10" i="3"/>
  <c r="F9" i="3"/>
  <c r="F8" i="3"/>
  <c r="G7" i="3"/>
  <c r="G6" i="3" s="1"/>
  <c r="E7" i="3"/>
  <c r="D7" i="3"/>
  <c r="D6" i="3" s="1"/>
  <c r="E6" i="3" l="1"/>
  <c r="H10" i="3"/>
  <c r="E33" i="1"/>
  <c r="D15" i="1"/>
  <c r="F55" i="1"/>
  <c r="D55" i="1"/>
  <c r="C55" i="1"/>
  <c r="F51" i="1"/>
  <c r="D51" i="1"/>
  <c r="C51" i="1"/>
  <c r="F45" i="1"/>
  <c r="D45" i="1"/>
  <c r="C45" i="1"/>
  <c r="F41" i="1"/>
  <c r="D41" i="1"/>
  <c r="C41" i="1"/>
  <c r="F38" i="1"/>
  <c r="D38" i="1"/>
  <c r="C38" i="1"/>
  <c r="F32" i="1"/>
  <c r="D32" i="1"/>
  <c r="C32" i="1"/>
  <c r="F29" i="1"/>
  <c r="D29" i="1"/>
  <c r="C29" i="1"/>
  <c r="F25" i="1"/>
  <c r="D25" i="1"/>
  <c r="C25" i="1"/>
  <c r="F19" i="1"/>
  <c r="D19" i="1"/>
  <c r="C19" i="1"/>
  <c r="F15" i="1"/>
  <c r="C15" i="1"/>
  <c r="F12" i="1"/>
  <c r="D12" i="1"/>
  <c r="C12" i="1"/>
  <c r="F5" i="1"/>
  <c r="D5" i="1"/>
  <c r="C5" i="1"/>
  <c r="G30" i="2"/>
  <c r="E30" i="2"/>
  <c r="G29" i="2"/>
  <c r="E29" i="2"/>
  <c r="G28" i="2"/>
  <c r="E28" i="2"/>
  <c r="G27" i="2"/>
  <c r="E27" i="2"/>
  <c r="F26" i="2"/>
  <c r="D26" i="2"/>
  <c r="G26" i="2" s="1"/>
  <c r="C26" i="2"/>
  <c r="F25" i="2"/>
  <c r="E25" i="2"/>
  <c r="D25" i="2"/>
  <c r="G25" i="2" s="1"/>
  <c r="C25" i="2"/>
  <c r="E24" i="2"/>
  <c r="G23" i="2"/>
  <c r="E23" i="2"/>
  <c r="G22" i="2"/>
  <c r="E22" i="2"/>
  <c r="G21" i="2"/>
  <c r="G20" i="2"/>
  <c r="E20" i="2"/>
  <c r="G19" i="2"/>
  <c r="E19" i="2"/>
  <c r="G18" i="2"/>
  <c r="E18" i="2"/>
  <c r="F16" i="2"/>
  <c r="F5" i="2" s="1"/>
  <c r="F4" i="2" s="1"/>
  <c r="D16" i="2"/>
  <c r="E16" i="2" s="1"/>
  <c r="C16" i="2"/>
  <c r="G15" i="2"/>
  <c r="E15" i="2"/>
  <c r="E14" i="2"/>
  <c r="E13" i="2"/>
  <c r="E11" i="2"/>
  <c r="F10" i="2"/>
  <c r="E10" i="2"/>
  <c r="D10" i="2"/>
  <c r="G10" i="2" s="1"/>
  <c r="C10" i="2"/>
  <c r="G9" i="2"/>
  <c r="E9" i="2"/>
  <c r="F8" i="2"/>
  <c r="D8" i="2"/>
  <c r="G8" i="2" s="1"/>
  <c r="C8" i="2"/>
  <c r="G7" i="2"/>
  <c r="E7" i="2"/>
  <c r="G6" i="2"/>
  <c r="F6" i="2"/>
  <c r="D6" i="2"/>
  <c r="E6" i="2" s="1"/>
  <c r="C6" i="2"/>
  <c r="C5" i="2" s="1"/>
  <c r="C4" i="2" s="1"/>
  <c r="D5" i="2"/>
  <c r="H6" i="3" l="1"/>
  <c r="F6" i="3"/>
  <c r="D4" i="1"/>
  <c r="F4" i="1"/>
  <c r="C4" i="1"/>
  <c r="G5" i="2"/>
  <c r="E5" i="2"/>
  <c r="E8" i="2"/>
  <c r="G16" i="2"/>
  <c r="E26" i="2"/>
  <c r="D4" i="2"/>
  <c r="G61" i="1"/>
  <c r="E61" i="1"/>
  <c r="G60" i="1"/>
  <c r="E60" i="1"/>
  <c r="G57" i="1"/>
  <c r="E57" i="1"/>
  <c r="G56" i="1"/>
  <c r="E56" i="1"/>
  <c r="G55" i="1"/>
  <c r="E55" i="1"/>
  <c r="G54" i="1"/>
  <c r="E54" i="1"/>
  <c r="G53" i="1"/>
  <c r="E53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G44" i="1"/>
  <c r="E44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G32" i="1"/>
  <c r="E32" i="1"/>
  <c r="G31" i="1"/>
  <c r="E31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19" i="1"/>
  <c r="E19" i="1"/>
  <c r="G18" i="1"/>
  <c r="E18" i="1"/>
  <c r="G17" i="1"/>
  <c r="E17" i="1"/>
  <c r="G16" i="1"/>
  <c r="E16" i="1"/>
  <c r="G15" i="1"/>
  <c r="E15" i="1"/>
  <c r="G14" i="1"/>
  <c r="E14" i="1"/>
  <c r="G12" i="1"/>
  <c r="E12" i="1"/>
  <c r="G11" i="1"/>
  <c r="E11" i="1"/>
  <c r="G9" i="1"/>
  <c r="E9" i="1"/>
  <c r="G8" i="1"/>
  <c r="E8" i="1"/>
  <c r="G7" i="1"/>
  <c r="E7" i="1"/>
  <c r="G6" i="1"/>
  <c r="E6" i="1"/>
  <c r="G5" i="1"/>
  <c r="E5" i="1"/>
  <c r="E4" i="1" l="1"/>
  <c r="G4" i="1"/>
  <c r="G4" i="2"/>
  <c r="E4" i="2"/>
</calcChain>
</file>

<file path=xl/sharedStrings.xml><?xml version="1.0" encoding="utf-8"?>
<sst xmlns="http://schemas.openxmlformats.org/spreadsheetml/2006/main" count="216" uniqueCount="207">
  <si>
    <t>КФСР</t>
  </si>
  <si>
    <t>Наименование КФСР</t>
  </si>
  <si>
    <t>Темпы роста
к соответствующему периоду прошлого года, %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</si>
  <si>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</si>
  <si>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</si>
  <si>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</si>
  <si>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</si>
  <si>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</si>
  <si>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</si>
  <si>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</si>
  <si>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</si>
  <si>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</si>
  <si>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</si>
  <si>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</si>
  <si>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</si>
  <si>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</si>
  <si>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</si>
  <si>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</si>
  <si>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</si>
  <si>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0204</t>
  </si>
  <si>
    <t>Мобилизационная подготовка экономики</t>
  </si>
  <si>
    <t>0300</t>
  </si>
  <si>
    <t xml:space="preserve">Национальная безопасность и правоохранительная деятельность 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</si>
  <si>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</si>
  <si>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</si>
  <si>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</si>
  <si>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</si>
  <si>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</si>
  <si>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</si>
  <si>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</si>
  <si>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</si>
  <si>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</si>
  <si>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</si>
  <si>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</si>
  <si>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</si>
  <si>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</si>
  <si>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</si>
  <si>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</si>
  <si>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</si>
  <si>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</si>
  <si>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 xml:space="preserve">Жилищно- коммунальное хозяйство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</si>
  <si>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</si>
  <si>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</si>
  <si>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</si>
  <si>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</si>
  <si>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</si>
  <si>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</si>
  <si>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</si>
  <si>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</si>
  <si>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</si>
  <si>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</si>
  <si>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</si>
  <si>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</si>
  <si>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</si>
  <si>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</si>
  <si>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</si>
  <si>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</si>
  <si>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</si>
  <si>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</si>
  <si>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</si>
  <si>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</si>
  <si>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</si>
  <si>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</si>
  <si>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</si>
  <si>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</si>
  <si>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</si>
  <si>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 и киноматография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</si>
  <si>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</si>
  <si>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</si>
  <si>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</si>
  <si>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</si>
  <si>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</si>
  <si>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 xml:space="preserve">Здравоохранение 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</si>
  <si>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</si>
  <si>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</si>
  <si>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</si>
  <si>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</si>
  <si>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</si>
  <si>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</si>
  <si>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1000</t>
  </si>
  <si>
    <t xml:space="preserve">Социальная политика 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</si>
  <si>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</si>
  <si>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</si>
  <si>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</si>
  <si>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</si>
  <si>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</si>
  <si>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</si>
  <si>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</si>
  <si>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</si>
  <si>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</si>
  <si>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</si>
  <si>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</si>
  <si>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</si>
  <si>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1102</t>
  </si>
  <si>
    <t>Массовый спорт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</si>
  <si>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</si>
  <si>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</si>
  <si>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</si>
  <si>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</si>
  <si>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</si>
  <si>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</si>
  <si>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</si>
  <si>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</si>
  <si>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</si>
  <si>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</si>
  <si>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</si>
  <si>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</si>
  <si>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</si>
  <si>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</si>
  <si>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</si>
  <si>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</si>
  <si>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0203</t>
  </si>
  <si>
    <t xml:space="preserve">Мобилизационная и вневойсковая  подготовка </t>
  </si>
  <si>
    <t>0401</t>
  </si>
  <si>
    <t>Общеэкономические вопросы</t>
  </si>
  <si>
    <t>1101</t>
  </si>
  <si>
    <t>Физическая культура</t>
  </si>
  <si>
    <t>Код бюджетной классификации</t>
  </si>
  <si>
    <t>Наименование показателей</t>
  </si>
  <si>
    <t>Доходы бюджета, всего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</si>
  <si>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</si>
  <si>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</si>
  <si>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</si>
  <si>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</si>
  <si>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</si>
  <si>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</si>
  <si>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</si>
  <si>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</si>
  <si>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</si>
  <si>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</si>
  <si>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</si>
  <si>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</si>
  <si>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</si>
  <si>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</si>
  <si>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</si>
  <si>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</si>
  <si>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</si>
  <si>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</si>
  <si>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</si>
  <si>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Налог, взимаемый в связи 
с применением патентной системы налогообложения</t>
  </si>
  <si>
    <t>1.08.00.00.0.00.0.000</t>
  </si>
  <si>
    <t>Государственная пошлина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</si>
  <si>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</si>
  <si>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</si>
  <si>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</si>
  <si>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</si>
  <si>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</si>
  <si>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1.11.09.00.0.00.0.000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</si>
  <si>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</si>
  <si>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</si>
  <si>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</si>
  <si>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</si>
  <si>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</si>
  <si>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 xml:space="preserve">Доходы от продажи материальных 
и нематериальных активов
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</si>
  <si>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</si>
  <si>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</si>
  <si>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</si>
  <si>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</si>
  <si>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</si>
  <si>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</si>
  <si>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</si>
  <si>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</si>
  <si>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</si>
  <si>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Дотации бюджетам субъектов Российской Федерации 
и муниципальных образований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</si>
  <si>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</si>
  <si>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</si>
  <si>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</si>
  <si>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Субвенции бюджетам субъектов Российской Федерации 
и муниципальных образований</t>
  </si>
  <si>
    <t>2.02.04.00.0.00.0.000</t>
  </si>
  <si>
    <t>Иные межбюджетные трансферты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</si>
  <si>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</si>
  <si>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</si>
  <si>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Расходы бюджета, всего</t>
  </si>
  <si>
    <t>Сведения об исполнении бюджета муниципального района «Белгородский район» Белгородской области по разделам и подразделам классификации расходов бюджета за 2022 год в сравнении с запланированными значениями на соответствующий финансовый год</t>
  </si>
  <si>
    <t>Сведения об исполнении доходов бюджета муниципального района «Белгородский район» Белгородской области 
за 2022 года в сравнении с запланированными значениями на соответствующий финансовый год и с соответствующим периодом прошлого года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</si>
  <si>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</si>
  <si>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</si>
  <si>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БЮДЖЕТНЫЕ АССИГНОВАНИЯ ПО ИСТОЧНИКАМ ДЕФИЦИТА БЮДЖЕТА МУНИЦИПАЛЬНОГО РАЙОНА "БЕЛГОРОДСКИЙ РАЙОН" БЕЛГОРОДСКОЙ ОБЛАСТИ ЗА 2022 ГОД В СРАВНЕНИИ С СООТВЕТСТВУЮЩИМ ПЕРИОДОМ ПРОШЛОГО ГОДА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</si>
  <si>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</si>
  <si>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</si>
  <si>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>Бюджетные назначения на 2022 г., тыс. руб.</t>
  </si>
  <si>
    <t>Темпы роста к соответствующему периоду прошлого года, %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</si>
  <si>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</si>
  <si>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</si>
  <si>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</si>
  <si>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</si>
  <si>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</si>
  <si>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</si>
  <si>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</si>
  <si>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</si>
  <si>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</si>
  <si>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</si>
  <si>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</si>
  <si>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</si>
  <si>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</si>
  <si>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</si>
  <si>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</si>
  <si>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</si>
  <si>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01 06 05 02 05 0000 540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</si>
  <si>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</si>
  <si>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01 06 05 02 05 0000 640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</si>
  <si>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</si>
  <si>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Всего средств, направленных на покрытие дефицита</t>
  </si>
  <si>
    <t>Фактическое исполнение за 2022 г., тыс. руб.</t>
  </si>
  <si>
    <t>% исполнения годового плана</t>
  </si>
  <si>
    <t>Фактическое исполнение за 2021 г., тыс.руб.</t>
  </si>
  <si>
    <t>Фактическое исполнение за 2021 г.,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</si>
</sst>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49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11" fillId="0" borderId="0" xfId="0" applyFont="1"/>
    <xf numFmtId="2" fontId="5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49" fontId="1" fillId="2" borderId="3" xfId="0" applyNumberFormat="1" applyFont="1" applyFill="1" applyBorder="1" applyAlignment="1" applyProtection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6" xfId="0" applyFont="1" applyBorder="1" applyAlignment="1">
      <alignment horizontal="right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sqref="A1:G1"/>
    </sheetView>
  </sheetViews>
  <sheetFormatPr defaultRowHeight="15" x14ac:dyDescent="0.25"/>
  <cols>
    <col min="1" max="1" width="21" customWidth="1"/>
    <col min="2" max="2" width="45.42578125" style="34" customWidth="1"/>
    <col min="3" max="3" width="18.28515625" customWidth="1"/>
    <col min="4" max="4" width="17.7109375" customWidth="1"/>
    <col min="5" max="5" width="17.5703125" customWidth="1"/>
    <col min="6" max="6" width="16.5703125" style="35" customWidth="1"/>
    <col min="7" max="7" width="21" customWidth="1"/>
  </cols>
  <sheetData>
    <row r="1" spans="1:9" ht="60.75" customHeight="1" x14ac:dyDescent="0.25">
      <c r="A1" s="52" t="s">
        <v>174</v>
      </c>
      <c r="B1" s="52"/>
      <c r="C1" s="52"/>
      <c r="D1" s="52"/>
      <c r="E1" s="52"/>
      <c r="F1" s="52"/>
      <c r="G1" s="52"/>
    </row>
    <row r="2" spans="1:9" ht="15.75" x14ac:dyDescent="0.25">
      <c r="A2" s="14"/>
      <c r="B2" s="14"/>
      <c r="C2" s="14"/>
      <c r="D2" s="14"/>
      <c r="E2" s="14"/>
      <c r="F2" s="15"/>
      <c r="G2" s="16"/>
    </row>
    <row r="3" spans="1:9" ht="96" customHeight="1" x14ac:dyDescent="0.25">
      <c r="A3" s="17" t="s">
        <v>117</v>
      </c>
      <c r="B3" s="17" t="s">
        <v>118</v>
      </c>
      <c r="C3" s="1" t="s">
        <v>180</v>
      </c>
      <c r="D3" s="1" t="s">
        <v>203</v>
      </c>
      <c r="E3" s="2" t="s">
        <v>204</v>
      </c>
      <c r="F3" s="3" t="s">
        <v>205</v>
      </c>
      <c r="G3" s="4" t="s">
        <v>2</v>
      </c>
    </row>
    <row r="4" spans="1:9" ht="24" customHeight="1" x14ac:dyDescent="0.25">
      <c r="A4" s="53" t="s">
        <v>119</v>
      </c>
      <c r="B4" s="54"/>
      <c r="C4" s="47">
        <f>C5+C25</f>
        <v>7636995.9999999991</v>
      </c>
      <c r="D4" s="47">
        <f>D5+D25</f>
        <v>7641981.0999999996</v>
      </c>
      <c r="E4" s="48">
        <f t="shared" ref="E4:E11" si="0">D4/C4*100</f>
        <v>100.06527566598176</v>
      </c>
      <c r="F4" s="47">
        <f>F5+F25</f>
        <v>6703960.8999999994</v>
      </c>
      <c r="G4" s="49">
        <f>D4/F4*100</f>
        <v>113.99202969695126</v>
      </c>
    </row>
    <row r="5" spans="1:9" ht="28.5" x14ac:dyDescent="0.25">
      <c r="A5" s="17" t="s">
        <v>120</v>
      </c>
      <c r="B5" s="17" t="s">
        <v>121</v>
      </c>
      <c r="C5" s="18">
        <f>C6+C8+C10+C15+C16+C20+C21+C22+C23+C24</f>
        <v>1667750</v>
      </c>
      <c r="D5" s="18">
        <f>D6+D8+D10+D15+D16+D20+D21+D22+D23+D24</f>
        <v>1733143.0000000005</v>
      </c>
      <c r="E5" s="19">
        <f t="shared" si="0"/>
        <v>103.92103132963577</v>
      </c>
      <c r="F5" s="20">
        <f>F6+F8+F10+F15+F16+F20+F21+F22+F23+F24</f>
        <v>1398702.5</v>
      </c>
      <c r="G5" s="21">
        <f>D5/F5*100</f>
        <v>123.91076730040879</v>
      </c>
      <c r="H5" s="22"/>
      <c r="I5" s="23"/>
    </row>
    <row r="6" spans="1:9" ht="28.5" x14ac:dyDescent="0.25">
      <c r="A6" s="17" t="s">
        <v>122</v>
      </c>
      <c r="B6" s="17" t="s">
        <v>123</v>
      </c>
      <c r="C6" s="18">
        <f>C7</f>
        <v>1316707</v>
      </c>
      <c r="D6" s="18">
        <f>D7</f>
        <v>1378587.1</v>
      </c>
      <c r="E6" s="19">
        <f t="shared" si="0"/>
        <v>104.69961046762873</v>
      </c>
      <c r="F6" s="20">
        <f>F7</f>
        <v>1047986.6</v>
      </c>
      <c r="G6" s="21">
        <f t="shared" ref="G6:G14" si="1">D6/F6*100</f>
        <v>131.5462525952145</v>
      </c>
      <c r="H6" s="22"/>
    </row>
    <row r="7" spans="1:9" x14ac:dyDescent="0.25">
      <c r="A7" s="24" t="s">
        <v>124</v>
      </c>
      <c r="B7" s="24" t="s">
        <v>125</v>
      </c>
      <c r="C7" s="25">
        <v>1316707</v>
      </c>
      <c r="D7" s="25">
        <v>1378587.1</v>
      </c>
      <c r="E7" s="26">
        <f t="shared" si="0"/>
        <v>104.69961046762873</v>
      </c>
      <c r="F7" s="27">
        <v>1047986.6</v>
      </c>
      <c r="G7" s="28">
        <f t="shared" si="1"/>
        <v>131.5462525952145</v>
      </c>
      <c r="H7" s="22"/>
    </row>
    <row r="8" spans="1:9" ht="42.75" x14ac:dyDescent="0.25">
      <c r="A8" s="17" t="s">
        <v>126</v>
      </c>
      <c r="B8" s="17" t="s">
        <v>127</v>
      </c>
      <c r="C8" s="18">
        <f>C9</f>
        <v>80360</v>
      </c>
      <c r="D8" s="18">
        <f>D9</f>
        <v>84320.6</v>
      </c>
      <c r="E8" s="19">
        <f t="shared" si="0"/>
        <v>104.92857142857144</v>
      </c>
      <c r="F8" s="20">
        <f>F9</f>
        <v>71596.899999999994</v>
      </c>
      <c r="G8" s="21">
        <f t="shared" si="1"/>
        <v>117.77130015405697</v>
      </c>
      <c r="H8" s="22"/>
    </row>
    <row r="9" spans="1:9" ht="45" x14ac:dyDescent="0.25">
      <c r="A9" s="24" t="s">
        <v>128</v>
      </c>
      <c r="B9" s="24" t="s">
        <v>129</v>
      </c>
      <c r="C9" s="25">
        <v>80360</v>
      </c>
      <c r="D9" s="25">
        <v>84320.6</v>
      </c>
      <c r="E9" s="26">
        <f t="shared" si="0"/>
        <v>104.92857142857144</v>
      </c>
      <c r="F9" s="27">
        <v>71596.899999999994</v>
      </c>
      <c r="G9" s="28">
        <f t="shared" si="1"/>
        <v>117.77130015405697</v>
      </c>
      <c r="H9" s="22"/>
    </row>
    <row r="10" spans="1:9" ht="28.5" x14ac:dyDescent="0.25">
      <c r="A10" s="17" t="s">
        <v>130</v>
      </c>
      <c r="B10" s="17" t="s">
        <v>131</v>
      </c>
      <c r="C10" s="18">
        <f>C11+C12+C13+C14</f>
        <v>92020</v>
      </c>
      <c r="D10" s="18">
        <f>D11+D12+D13+D14</f>
        <v>90522.1</v>
      </c>
      <c r="E10" s="19">
        <f t="shared" si="0"/>
        <v>98.37220169528365</v>
      </c>
      <c r="F10" s="20">
        <f>F11+F12+F13+F14</f>
        <v>78414.299999999988</v>
      </c>
      <c r="G10" s="21">
        <f t="shared" si="1"/>
        <v>115.44080607746294</v>
      </c>
      <c r="H10" s="22"/>
    </row>
    <row r="11" spans="1:9" ht="30" x14ac:dyDescent="0.25">
      <c r="A11" s="24" t="s">
        <v>132</v>
      </c>
      <c r="B11" s="24" t="s">
        <v>133</v>
      </c>
      <c r="C11" s="25">
        <v>29777</v>
      </c>
      <c r="D11" s="25">
        <v>30136.400000000001</v>
      </c>
      <c r="E11" s="26">
        <f t="shared" si="0"/>
        <v>101.20697182389094</v>
      </c>
      <c r="F11" s="27">
        <v>0</v>
      </c>
      <c r="G11" s="28">
        <v>0</v>
      </c>
      <c r="H11" s="22"/>
    </row>
    <row r="12" spans="1:9" ht="30" x14ac:dyDescent="0.25">
      <c r="A12" s="24" t="s">
        <v>134</v>
      </c>
      <c r="B12" s="24" t="s">
        <v>135</v>
      </c>
      <c r="C12" s="25">
        <v>0</v>
      </c>
      <c r="D12" s="25">
        <v>-4109.1000000000004</v>
      </c>
      <c r="E12" s="26">
        <v>0</v>
      </c>
      <c r="F12" s="27">
        <v>20227.5</v>
      </c>
      <c r="G12" s="28">
        <f>D12/F12*100</f>
        <v>-20.314423433444571</v>
      </c>
      <c r="H12" s="22"/>
    </row>
    <row r="13" spans="1:9" x14ac:dyDescent="0.25">
      <c r="A13" s="24" t="s">
        <v>136</v>
      </c>
      <c r="B13" s="24" t="s">
        <v>137</v>
      </c>
      <c r="C13" s="25">
        <v>6914</v>
      </c>
      <c r="D13" s="25">
        <v>6914.3</v>
      </c>
      <c r="E13" s="26">
        <f>D13/C13*100</f>
        <v>100.00433902227365</v>
      </c>
      <c r="F13" s="27">
        <v>2909.6</v>
      </c>
      <c r="G13" s="28">
        <f t="shared" si="1"/>
        <v>237.63747594171022</v>
      </c>
      <c r="H13" s="22"/>
    </row>
    <row r="14" spans="1:9" ht="45" x14ac:dyDescent="0.25">
      <c r="A14" s="24" t="s">
        <v>138</v>
      </c>
      <c r="B14" s="24" t="s">
        <v>139</v>
      </c>
      <c r="C14" s="25">
        <v>55329</v>
      </c>
      <c r="D14" s="25">
        <v>57580.5</v>
      </c>
      <c r="E14" s="26">
        <f>D14/C14*100</f>
        <v>104.06929458331074</v>
      </c>
      <c r="F14" s="27">
        <v>55277.2</v>
      </c>
      <c r="G14" s="28">
        <f t="shared" si="1"/>
        <v>104.16681742201126</v>
      </c>
      <c r="H14" s="22"/>
    </row>
    <row r="15" spans="1:9" ht="28.5" x14ac:dyDescent="0.25">
      <c r="A15" s="17" t="s">
        <v>140</v>
      </c>
      <c r="B15" s="17" t="s">
        <v>141</v>
      </c>
      <c r="C15" s="18">
        <v>22788</v>
      </c>
      <c r="D15" s="18">
        <v>22933.9</v>
      </c>
      <c r="E15" s="19">
        <f>D15/C15*100</f>
        <v>100.64024925399333</v>
      </c>
      <c r="F15" s="20">
        <v>20826.8</v>
      </c>
      <c r="G15" s="21">
        <f>D15/F15*100</f>
        <v>110.11725277046882</v>
      </c>
      <c r="H15" s="22"/>
    </row>
    <row r="16" spans="1:9" ht="42.75" x14ac:dyDescent="0.25">
      <c r="A16" s="17" t="s">
        <v>142</v>
      </c>
      <c r="B16" s="17" t="s">
        <v>143</v>
      </c>
      <c r="C16" s="18">
        <f>C17+C18+C19</f>
        <v>104347</v>
      </c>
      <c r="D16" s="18">
        <f>D17+D18+D19</f>
        <v>105024.1</v>
      </c>
      <c r="E16" s="19">
        <f>D16/C16*100</f>
        <v>100.64889263706671</v>
      </c>
      <c r="F16" s="20">
        <f>F17+F18+F19</f>
        <v>101929.8</v>
      </c>
      <c r="G16" s="21">
        <f>D16/F16*100</f>
        <v>103.0357167383827</v>
      </c>
      <c r="H16" s="22"/>
    </row>
    <row r="17" spans="1:8" ht="30" x14ac:dyDescent="0.25">
      <c r="A17" s="24" t="s">
        <v>144</v>
      </c>
      <c r="B17" s="24" t="s">
        <v>145</v>
      </c>
      <c r="C17" s="25">
        <v>14</v>
      </c>
      <c r="D17" s="25">
        <v>13.3</v>
      </c>
      <c r="E17" s="26">
        <v>0</v>
      </c>
      <c r="F17" s="27">
        <v>12.2</v>
      </c>
      <c r="G17" s="28">
        <v>0</v>
      </c>
      <c r="H17" s="22"/>
    </row>
    <row r="18" spans="1:8" ht="120" x14ac:dyDescent="0.25">
      <c r="A18" s="24" t="s">
        <v>146</v>
      </c>
      <c r="B18" s="24" t="s">
        <v>175</v>
      </c>
      <c r="C18" s="25">
        <v>96878</v>
      </c>
      <c r="D18" s="25">
        <v>97445.8</v>
      </c>
      <c r="E18" s="26">
        <f>D18/C18*100</f>
        <v>100.58609797890131</v>
      </c>
      <c r="F18" s="27">
        <v>95603.8</v>
      </c>
      <c r="G18" s="28">
        <f t="shared" ref="G18:G19" si="2">D18/F18*100</f>
        <v>101.92670165830229</v>
      </c>
      <c r="H18" s="22"/>
    </row>
    <row r="19" spans="1:8" ht="105" x14ac:dyDescent="0.25">
      <c r="A19" s="24" t="s">
        <v>147</v>
      </c>
      <c r="B19" s="24" t="s">
        <v>176</v>
      </c>
      <c r="C19" s="25">
        <v>7455</v>
      </c>
      <c r="D19" s="25">
        <v>7565</v>
      </c>
      <c r="E19" s="26">
        <f>D19/C19*100</f>
        <v>101.47551978537894</v>
      </c>
      <c r="F19" s="27">
        <v>6313.8</v>
      </c>
      <c r="G19" s="28">
        <f t="shared" si="2"/>
        <v>119.81690899299946</v>
      </c>
      <c r="H19" s="22"/>
    </row>
    <row r="20" spans="1:8" ht="28.5" x14ac:dyDescent="0.25">
      <c r="A20" s="29" t="s">
        <v>148</v>
      </c>
      <c r="B20" s="29" t="s">
        <v>149</v>
      </c>
      <c r="C20" s="30">
        <v>2302</v>
      </c>
      <c r="D20" s="30">
        <v>2304.5</v>
      </c>
      <c r="E20" s="31">
        <f>D20/C20*100</f>
        <v>100.10860121633362</v>
      </c>
      <c r="F20" s="32">
        <v>1032.5</v>
      </c>
      <c r="G20" s="21">
        <f>D20/F20*100</f>
        <v>223.19612590799031</v>
      </c>
      <c r="H20" s="22"/>
    </row>
    <row r="21" spans="1:8" ht="28.5" x14ac:dyDescent="0.25">
      <c r="A21" s="17" t="s">
        <v>150</v>
      </c>
      <c r="B21" s="17" t="s">
        <v>151</v>
      </c>
      <c r="C21" s="18">
        <v>255</v>
      </c>
      <c r="D21" s="18">
        <v>255.3</v>
      </c>
      <c r="E21" s="19">
        <v>0</v>
      </c>
      <c r="F21" s="20">
        <v>368.4</v>
      </c>
      <c r="G21" s="21">
        <f>D21/F21*100</f>
        <v>69.299674267100983</v>
      </c>
      <c r="H21" s="22"/>
    </row>
    <row r="22" spans="1:8" ht="42.75" x14ac:dyDescent="0.25">
      <c r="A22" s="29" t="s">
        <v>152</v>
      </c>
      <c r="B22" s="29" t="s">
        <v>153</v>
      </c>
      <c r="C22" s="30">
        <v>30910</v>
      </c>
      <c r="D22" s="30">
        <v>31029.5</v>
      </c>
      <c r="E22" s="31">
        <f t="shared" ref="E22:E30" si="3">D22/C22*100</f>
        <v>100.38660627628599</v>
      </c>
      <c r="F22" s="32">
        <v>66688.600000000006</v>
      </c>
      <c r="G22" s="33">
        <f t="shared" ref="G22" si="4">D22/F22*100</f>
        <v>46.528941978089208</v>
      </c>
      <c r="H22" s="22"/>
    </row>
    <row r="23" spans="1:8" ht="28.5" x14ac:dyDescent="0.25">
      <c r="A23" s="17" t="s">
        <v>154</v>
      </c>
      <c r="B23" s="17" t="s">
        <v>155</v>
      </c>
      <c r="C23" s="18">
        <v>11437</v>
      </c>
      <c r="D23" s="18">
        <v>11663.6</v>
      </c>
      <c r="E23" s="19">
        <f t="shared" si="3"/>
        <v>101.98128879951037</v>
      </c>
      <c r="F23" s="20">
        <v>7668.9</v>
      </c>
      <c r="G23" s="21">
        <f>D23/F23*100</f>
        <v>152.08960867921084</v>
      </c>
      <c r="H23" s="22"/>
    </row>
    <row r="24" spans="1:8" ht="28.5" x14ac:dyDescent="0.25">
      <c r="A24" s="17" t="s">
        <v>156</v>
      </c>
      <c r="B24" s="17" t="s">
        <v>157</v>
      </c>
      <c r="C24" s="18">
        <v>6624</v>
      </c>
      <c r="D24" s="18">
        <v>6502.3</v>
      </c>
      <c r="E24" s="19">
        <f t="shared" si="3"/>
        <v>98.162741545893724</v>
      </c>
      <c r="F24" s="20">
        <v>2189.6999999999998</v>
      </c>
      <c r="G24" s="21">
        <f>D24/F24*100</f>
        <v>296.94935379275705</v>
      </c>
      <c r="H24" s="22"/>
    </row>
    <row r="25" spans="1:8" ht="28.5" x14ac:dyDescent="0.25">
      <c r="A25" s="17" t="s">
        <v>158</v>
      </c>
      <c r="B25" s="17" t="s">
        <v>159</v>
      </c>
      <c r="C25" s="18">
        <f>C27+C28+C29+C30</f>
        <v>5969245.9999999991</v>
      </c>
      <c r="D25" s="18">
        <f>D27+D28+D29+D30</f>
        <v>5908838.0999999996</v>
      </c>
      <c r="E25" s="19">
        <f t="shared" si="3"/>
        <v>98.988014566663878</v>
      </c>
      <c r="F25" s="20">
        <f>F27+F28+F29+F30+F31</f>
        <v>5305258.3999999994</v>
      </c>
      <c r="G25" s="21">
        <f>D25/F25*100</f>
        <v>111.37700851668224</v>
      </c>
      <c r="H25" s="22"/>
    </row>
    <row r="26" spans="1:8" ht="42.75" x14ac:dyDescent="0.25">
      <c r="A26" s="17" t="s">
        <v>160</v>
      </c>
      <c r="B26" s="17" t="s">
        <v>161</v>
      </c>
      <c r="C26" s="18">
        <f>C27+C28+C29+C30</f>
        <v>5969245.9999999991</v>
      </c>
      <c r="D26" s="18">
        <f>D27+D28+D29+D30</f>
        <v>5908838.0999999996</v>
      </c>
      <c r="E26" s="19">
        <f t="shared" si="3"/>
        <v>98.988014566663878</v>
      </c>
      <c r="F26" s="20">
        <f>F27+F28+F29+F30</f>
        <v>5305378.5999999996</v>
      </c>
      <c r="G26" s="21">
        <f>D26/F26*100</f>
        <v>111.37448513099517</v>
      </c>
      <c r="H26" s="22"/>
    </row>
    <row r="27" spans="1:8" ht="42.75" x14ac:dyDescent="0.25">
      <c r="A27" s="29" t="s">
        <v>162</v>
      </c>
      <c r="B27" s="29" t="s">
        <v>163</v>
      </c>
      <c r="C27" s="30">
        <v>714240.1</v>
      </c>
      <c r="D27" s="30">
        <v>714240.1</v>
      </c>
      <c r="E27" s="31">
        <f t="shared" si="3"/>
        <v>100</v>
      </c>
      <c r="F27" s="32">
        <v>642342.30000000005</v>
      </c>
      <c r="G27" s="21">
        <f t="shared" ref="G27:G29" si="5">D27/F27*100</f>
        <v>111.19306637598052</v>
      </c>
      <c r="H27" s="22"/>
    </row>
    <row r="28" spans="1:8" ht="42.75" x14ac:dyDescent="0.25">
      <c r="A28" s="17" t="s">
        <v>164</v>
      </c>
      <c r="B28" s="17" t="s">
        <v>165</v>
      </c>
      <c r="C28" s="18">
        <v>1217860.2</v>
      </c>
      <c r="D28" s="18">
        <v>1189499.6000000001</v>
      </c>
      <c r="E28" s="19">
        <f t="shared" si="3"/>
        <v>97.671276226942965</v>
      </c>
      <c r="F28" s="20">
        <v>873216.1</v>
      </c>
      <c r="G28" s="21">
        <f t="shared" si="5"/>
        <v>136.22053006122999</v>
      </c>
      <c r="H28" s="22"/>
    </row>
    <row r="29" spans="1:8" ht="42.75" x14ac:dyDescent="0.25">
      <c r="A29" s="29" t="s">
        <v>166</v>
      </c>
      <c r="B29" s="29" t="s">
        <v>167</v>
      </c>
      <c r="C29" s="30">
        <v>3320076.9</v>
      </c>
      <c r="D29" s="30">
        <v>3288029.8</v>
      </c>
      <c r="E29" s="31">
        <f t="shared" si="3"/>
        <v>99.034748261403223</v>
      </c>
      <c r="F29" s="32">
        <v>3137167.4</v>
      </c>
      <c r="G29" s="21">
        <f t="shared" si="5"/>
        <v>104.80887312548255</v>
      </c>
      <c r="H29" s="22"/>
    </row>
    <row r="30" spans="1:8" ht="28.5" x14ac:dyDescent="0.25">
      <c r="A30" s="17" t="s">
        <v>168</v>
      </c>
      <c r="B30" s="17" t="s">
        <v>169</v>
      </c>
      <c r="C30" s="18">
        <v>717068.80000000005</v>
      </c>
      <c r="D30" s="18">
        <v>717068.6</v>
      </c>
      <c r="E30" s="19">
        <f t="shared" si="3"/>
        <v>99.999972108673518</v>
      </c>
      <c r="F30" s="20">
        <v>652652.80000000005</v>
      </c>
      <c r="G30" s="21">
        <f>D30/F30*100</f>
        <v>109.86984197417064</v>
      </c>
      <c r="H30" s="22"/>
    </row>
    <row r="31" spans="1:8" ht="57" x14ac:dyDescent="0.25">
      <c r="A31" s="17" t="s">
        <v>170</v>
      </c>
      <c r="B31" s="17" t="s">
        <v>171</v>
      </c>
      <c r="C31" s="18"/>
      <c r="D31" s="18"/>
      <c r="E31" s="19"/>
      <c r="F31" s="20">
        <v>-120.2</v>
      </c>
      <c r="G31" s="21"/>
      <c r="H31" s="22"/>
    </row>
    <row r="32" spans="1:8" x14ac:dyDescent="0.25">
      <c r="D32" s="23"/>
    </row>
  </sheetData>
  <mergeCells count="2">
    <mergeCell ref="A1:G1"/>
    <mergeCell ref="A4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D6" sqref="D6"/>
    </sheetView>
  </sheetViews>
  <sheetFormatPr defaultRowHeight="15" x14ac:dyDescent="0.25"/>
  <cols>
    <col min="2" max="2" width="39.42578125" customWidth="1"/>
    <col min="3" max="3" width="19" customWidth="1"/>
    <col min="4" max="4" width="16.42578125" customWidth="1"/>
    <col min="5" max="5" width="18.42578125" customWidth="1"/>
    <col min="6" max="6" width="17.140625" customWidth="1"/>
    <col min="7" max="7" width="20" customWidth="1"/>
  </cols>
  <sheetData>
    <row r="1" spans="1:7" ht="66" customHeight="1" x14ac:dyDescent="0.25">
      <c r="A1" s="63" t="s">
        <v>173</v>
      </c>
      <c r="B1" s="63"/>
      <c r="C1" s="63"/>
      <c r="D1" s="63"/>
      <c r="E1" s="63"/>
      <c r="F1" s="63"/>
      <c r="G1" s="63"/>
    </row>
    <row r="2" spans="1:7" x14ac:dyDescent="0.25">
      <c r="A2" s="55"/>
      <c r="B2" s="55"/>
      <c r="C2" s="55"/>
      <c r="D2" s="55"/>
      <c r="E2" s="55"/>
      <c r="F2" s="55"/>
    </row>
    <row r="3" spans="1:7" ht="81" customHeight="1" x14ac:dyDescent="0.25">
      <c r="A3" s="1" t="s">
        <v>0</v>
      </c>
      <c r="B3" s="1" t="s">
        <v>1</v>
      </c>
      <c r="C3" s="1" t="s">
        <v>180</v>
      </c>
      <c r="D3" s="1" t="s">
        <v>203</v>
      </c>
      <c r="E3" s="2" t="s">
        <v>204</v>
      </c>
      <c r="F3" s="3" t="s">
        <v>205</v>
      </c>
      <c r="G3" s="4" t="s">
        <v>2</v>
      </c>
    </row>
    <row r="4" spans="1:7" ht="29.25" customHeight="1" x14ac:dyDescent="0.25">
      <c r="A4" s="56" t="s">
        <v>172</v>
      </c>
      <c r="B4" s="57"/>
      <c r="C4" s="50">
        <f>C5+C12+C15+C19+C25+C29+C32+C38+C41+C45+C51+C55+C58+C60</f>
        <v>7660590.9999999991</v>
      </c>
      <c r="D4" s="50">
        <f>D5+D12+D15+D19+D25+D29+D32+D38+D41+D45+D51+D55+D58+D60</f>
        <v>7587493.5999999987</v>
      </c>
      <c r="E4" s="51">
        <f>D4/C4*100</f>
        <v>99.045799468996577</v>
      </c>
      <c r="F4" s="50">
        <f>F5+F12+F15+F19+F25+F29+F32+F38+F41+F45+F51+F55+F58+F60</f>
        <v>7052458.9999999991</v>
      </c>
      <c r="G4" s="51">
        <f>D4/F4*100</f>
        <v>107.58649713525452</v>
      </c>
    </row>
    <row r="5" spans="1:7" ht="21" customHeight="1" x14ac:dyDescent="0.25">
      <c r="A5" s="1" t="s">
        <v>3</v>
      </c>
      <c r="B5" s="1" t="s">
        <v>4</v>
      </c>
      <c r="C5" s="5">
        <f>C6+C7+C8+C9+C10+C11</f>
        <v>170268.4</v>
      </c>
      <c r="D5" s="5">
        <f>D6+D7+D8+D9+D10+D11</f>
        <v>170247.4</v>
      </c>
      <c r="E5" s="37">
        <f t="shared" ref="E5:E61" si="0">D5/C5*100</f>
        <v>99.987666531194279</v>
      </c>
      <c r="F5" s="5">
        <f>F6+F7+F8+F9+F10+F11</f>
        <v>155919</v>
      </c>
      <c r="G5" s="6">
        <f t="shared" ref="G5:G61" si="1">D5/F5*100</f>
        <v>109.18964334045241</v>
      </c>
    </row>
    <row r="6" spans="1:7" ht="75" x14ac:dyDescent="0.25">
      <c r="A6" s="7" t="s">
        <v>5</v>
      </c>
      <c r="B6" s="7" t="s">
        <v>6</v>
      </c>
      <c r="C6" s="8">
        <v>130460.8</v>
      </c>
      <c r="D6" s="8">
        <v>130460.8</v>
      </c>
      <c r="E6" s="9">
        <f t="shared" si="0"/>
        <v>100</v>
      </c>
      <c r="F6" s="13">
        <v>120324.1</v>
      </c>
      <c r="G6" s="9">
        <f t="shared" si="1"/>
        <v>108.42449683812303</v>
      </c>
    </row>
    <row r="7" spans="1:7" x14ac:dyDescent="0.25">
      <c r="A7" s="7" t="s">
        <v>7</v>
      </c>
      <c r="B7" s="7" t="s">
        <v>8</v>
      </c>
      <c r="C7" s="8">
        <v>306</v>
      </c>
      <c r="D7" s="8">
        <v>306</v>
      </c>
      <c r="E7" s="9">
        <f t="shared" si="0"/>
        <v>100</v>
      </c>
      <c r="F7" s="13">
        <v>27.5</v>
      </c>
      <c r="G7" s="9">
        <f t="shared" si="1"/>
        <v>1112.7272727272727</v>
      </c>
    </row>
    <row r="8" spans="1:7" ht="60" x14ac:dyDescent="0.25">
      <c r="A8" s="7" t="s">
        <v>9</v>
      </c>
      <c r="B8" s="7" t="s">
        <v>10</v>
      </c>
      <c r="C8" s="8">
        <v>25366.7</v>
      </c>
      <c r="D8" s="8">
        <v>25366.7</v>
      </c>
      <c r="E8" s="9">
        <f t="shared" si="0"/>
        <v>100</v>
      </c>
      <c r="F8" s="13">
        <v>23948.1</v>
      </c>
      <c r="G8" s="9">
        <f t="shared" si="1"/>
        <v>105.92364321177881</v>
      </c>
    </row>
    <row r="9" spans="1:7" ht="30" x14ac:dyDescent="0.25">
      <c r="A9" s="7" t="s">
        <v>11</v>
      </c>
      <c r="B9" s="7" t="s">
        <v>12</v>
      </c>
      <c r="C9" s="8">
        <v>3931.5</v>
      </c>
      <c r="D9" s="8">
        <v>3931.5</v>
      </c>
      <c r="E9" s="9">
        <f t="shared" si="0"/>
        <v>100</v>
      </c>
      <c r="F9" s="13">
        <v>3647</v>
      </c>
      <c r="G9" s="9">
        <f t="shared" si="1"/>
        <v>107.80093227310117</v>
      </c>
    </row>
    <row r="10" spans="1:7" hidden="1" x14ac:dyDescent="0.25">
      <c r="A10" s="7" t="s">
        <v>13</v>
      </c>
      <c r="B10" s="7" t="s">
        <v>14</v>
      </c>
      <c r="C10" s="8">
        <v>0</v>
      </c>
      <c r="D10" s="8">
        <v>0</v>
      </c>
      <c r="E10" s="9">
        <v>0</v>
      </c>
      <c r="F10" s="13">
        <v>0</v>
      </c>
      <c r="G10" s="9"/>
    </row>
    <row r="11" spans="1:7" x14ac:dyDescent="0.25">
      <c r="A11" s="7" t="s">
        <v>15</v>
      </c>
      <c r="B11" s="7" t="s">
        <v>16</v>
      </c>
      <c r="C11" s="8">
        <v>10203.4</v>
      </c>
      <c r="D11" s="8">
        <v>10182.4</v>
      </c>
      <c r="E11" s="9">
        <f t="shared" si="0"/>
        <v>99.794186251641619</v>
      </c>
      <c r="F11" s="13">
        <v>7972.3</v>
      </c>
      <c r="G11" s="9">
        <f t="shared" si="1"/>
        <v>127.7222382499404</v>
      </c>
    </row>
    <row r="12" spans="1:7" x14ac:dyDescent="0.25">
      <c r="A12" s="1" t="s">
        <v>17</v>
      </c>
      <c r="B12" s="1" t="s">
        <v>18</v>
      </c>
      <c r="C12" s="5">
        <f>C13+C14</f>
        <v>80.5</v>
      </c>
      <c r="D12" s="5">
        <f>D13+D14</f>
        <v>80.5</v>
      </c>
      <c r="E12" s="6">
        <f t="shared" si="0"/>
        <v>100</v>
      </c>
      <c r="F12" s="5">
        <f>F13+F14</f>
        <v>6859.4</v>
      </c>
      <c r="G12" s="6">
        <f t="shared" si="1"/>
        <v>1.1735720325392891</v>
      </c>
    </row>
    <row r="13" spans="1:7" ht="30" x14ac:dyDescent="0.25">
      <c r="A13" s="7" t="s">
        <v>111</v>
      </c>
      <c r="B13" s="7" t="s">
        <v>112</v>
      </c>
      <c r="C13" s="8">
        <v>0</v>
      </c>
      <c r="D13" s="8">
        <v>0</v>
      </c>
      <c r="E13" s="9">
        <v>0</v>
      </c>
      <c r="F13" s="13">
        <v>6362</v>
      </c>
      <c r="G13" s="9">
        <v>0</v>
      </c>
    </row>
    <row r="14" spans="1:7" x14ac:dyDescent="0.25">
      <c r="A14" s="7" t="s">
        <v>19</v>
      </c>
      <c r="B14" s="7" t="s">
        <v>20</v>
      </c>
      <c r="C14" s="8">
        <v>80.5</v>
      </c>
      <c r="D14" s="8">
        <v>80.5</v>
      </c>
      <c r="E14" s="9">
        <f t="shared" si="0"/>
        <v>100</v>
      </c>
      <c r="F14" s="13">
        <v>497.4</v>
      </c>
      <c r="G14" s="9">
        <f t="shared" si="1"/>
        <v>16.184157619622034</v>
      </c>
    </row>
    <row r="15" spans="1:7" ht="28.5" x14ac:dyDescent="0.25">
      <c r="A15" s="1" t="s">
        <v>21</v>
      </c>
      <c r="B15" s="1" t="s">
        <v>22</v>
      </c>
      <c r="C15" s="5">
        <f>C16+C17+C18</f>
        <v>16243.599999999999</v>
      </c>
      <c r="D15" s="5">
        <f>D16+D17+D18</f>
        <v>16234.5</v>
      </c>
      <c r="E15" s="6">
        <f t="shared" si="0"/>
        <v>99.943977935925545</v>
      </c>
      <c r="F15" s="5">
        <f>F16+F17+F18</f>
        <v>11541.1</v>
      </c>
      <c r="G15" s="6">
        <f t="shared" si="1"/>
        <v>140.66683418391662</v>
      </c>
    </row>
    <row r="16" spans="1:7" x14ac:dyDescent="0.25">
      <c r="A16" s="7" t="s">
        <v>23</v>
      </c>
      <c r="B16" s="7" t="s">
        <v>24</v>
      </c>
      <c r="C16" s="8">
        <v>2545</v>
      </c>
      <c r="D16" s="8">
        <v>2545</v>
      </c>
      <c r="E16" s="9">
        <f t="shared" si="0"/>
        <v>100</v>
      </c>
      <c r="F16" s="13">
        <v>2533.1999999999998</v>
      </c>
      <c r="G16" s="9">
        <f t="shared" si="1"/>
        <v>100.46581399021002</v>
      </c>
    </row>
    <row r="17" spans="1:7" ht="60" x14ac:dyDescent="0.25">
      <c r="A17" s="7" t="s">
        <v>25</v>
      </c>
      <c r="B17" s="7" t="s">
        <v>26</v>
      </c>
      <c r="C17" s="8">
        <v>3157.3</v>
      </c>
      <c r="D17" s="8">
        <v>3157.3</v>
      </c>
      <c r="E17" s="9">
        <f t="shared" si="0"/>
        <v>100</v>
      </c>
      <c r="F17" s="13">
        <v>421.4</v>
      </c>
      <c r="G17" s="9">
        <f t="shared" si="1"/>
        <v>749.24062648315146</v>
      </c>
    </row>
    <row r="18" spans="1:7" ht="45" x14ac:dyDescent="0.25">
      <c r="A18" s="7" t="s">
        <v>27</v>
      </c>
      <c r="B18" s="7" t="s">
        <v>28</v>
      </c>
      <c r="C18" s="8">
        <v>10541.3</v>
      </c>
      <c r="D18" s="8">
        <v>10532.2</v>
      </c>
      <c r="E18" s="9">
        <f t="shared" si="0"/>
        <v>99.913672886645884</v>
      </c>
      <c r="F18" s="13">
        <v>8586.5</v>
      </c>
      <c r="G18" s="9">
        <f t="shared" si="1"/>
        <v>122.65998951843011</v>
      </c>
    </row>
    <row r="19" spans="1:7" x14ac:dyDescent="0.25">
      <c r="A19" s="1" t="s">
        <v>29</v>
      </c>
      <c r="B19" s="1" t="s">
        <v>30</v>
      </c>
      <c r="C19" s="5">
        <f>C20+C21+C22+C23+C24</f>
        <v>615250.30000000005</v>
      </c>
      <c r="D19" s="5">
        <f>D20+D21+D22+D23+D24</f>
        <v>610408.1</v>
      </c>
      <c r="E19" s="6">
        <f t="shared" si="0"/>
        <v>99.212970721021989</v>
      </c>
      <c r="F19" s="5">
        <f>F20+F21+F22+F23+F24</f>
        <v>945991.29999999993</v>
      </c>
      <c r="G19" s="6">
        <f t="shared" si="1"/>
        <v>64.525762551938897</v>
      </c>
    </row>
    <row r="20" spans="1:7" x14ac:dyDescent="0.25">
      <c r="A20" s="7" t="s">
        <v>113</v>
      </c>
      <c r="B20" s="7" t="s">
        <v>114</v>
      </c>
      <c r="C20" s="8">
        <v>0</v>
      </c>
      <c r="D20" s="8">
        <v>0</v>
      </c>
      <c r="E20" s="8">
        <v>0</v>
      </c>
      <c r="F20" s="13">
        <v>501</v>
      </c>
      <c r="G20" s="9">
        <v>0</v>
      </c>
    </row>
    <row r="21" spans="1:7" x14ac:dyDescent="0.25">
      <c r="A21" s="7" t="s">
        <v>31</v>
      </c>
      <c r="B21" s="7" t="s">
        <v>32</v>
      </c>
      <c r="C21" s="8">
        <v>680.3</v>
      </c>
      <c r="D21" s="8">
        <v>95</v>
      </c>
      <c r="E21" s="9">
        <f t="shared" si="0"/>
        <v>13.964427458474205</v>
      </c>
      <c r="F21" s="13">
        <v>100</v>
      </c>
      <c r="G21" s="9">
        <f t="shared" si="1"/>
        <v>95</v>
      </c>
    </row>
    <row r="22" spans="1:7" x14ac:dyDescent="0.25">
      <c r="A22" s="7" t="s">
        <v>33</v>
      </c>
      <c r="B22" s="7" t="s">
        <v>34</v>
      </c>
      <c r="C22" s="8">
        <v>5051.8999999999996</v>
      </c>
      <c r="D22" s="8">
        <v>5043.8</v>
      </c>
      <c r="E22" s="9">
        <f t="shared" si="0"/>
        <v>99.839664284724577</v>
      </c>
      <c r="F22" s="13">
        <v>35048.1</v>
      </c>
      <c r="G22" s="9">
        <f t="shared" si="1"/>
        <v>14.391079687629288</v>
      </c>
    </row>
    <row r="23" spans="1:7" x14ac:dyDescent="0.25">
      <c r="A23" s="7" t="s">
        <v>35</v>
      </c>
      <c r="B23" s="7" t="s">
        <v>36</v>
      </c>
      <c r="C23" s="8">
        <v>381195.4</v>
      </c>
      <c r="D23" s="8">
        <v>377329.3</v>
      </c>
      <c r="E23" s="9">
        <f t="shared" si="0"/>
        <v>98.985795736254943</v>
      </c>
      <c r="F23" s="13">
        <v>736149.7</v>
      </c>
      <c r="G23" s="9">
        <f t="shared" si="1"/>
        <v>51.257142399161481</v>
      </c>
    </row>
    <row r="24" spans="1:7" ht="30" x14ac:dyDescent="0.25">
      <c r="A24" s="7" t="s">
        <v>37</v>
      </c>
      <c r="B24" s="7" t="s">
        <v>38</v>
      </c>
      <c r="C24" s="8">
        <v>228322.7</v>
      </c>
      <c r="D24" s="8">
        <v>227940</v>
      </c>
      <c r="E24" s="9">
        <f t="shared" si="0"/>
        <v>99.832386354926598</v>
      </c>
      <c r="F24" s="13">
        <v>174192.5</v>
      </c>
      <c r="G24" s="9">
        <f t="shared" si="1"/>
        <v>130.85523199908147</v>
      </c>
    </row>
    <row r="25" spans="1:7" x14ac:dyDescent="0.25">
      <c r="A25" s="1" t="s">
        <v>39</v>
      </c>
      <c r="B25" s="1" t="s">
        <v>40</v>
      </c>
      <c r="C25" s="5">
        <f>C26+C27+C28</f>
        <v>797107.6</v>
      </c>
      <c r="D25" s="5">
        <f>D26+D27+D28</f>
        <v>785844.39999999991</v>
      </c>
      <c r="E25" s="6">
        <f t="shared" si="0"/>
        <v>98.586991266925565</v>
      </c>
      <c r="F25" s="5">
        <f>F26+F27+F28</f>
        <v>372608.7</v>
      </c>
      <c r="G25" s="6">
        <f t="shared" si="1"/>
        <v>210.90339543870016</v>
      </c>
    </row>
    <row r="26" spans="1:7" x14ac:dyDescent="0.25">
      <c r="A26" s="7" t="s">
        <v>41</v>
      </c>
      <c r="B26" s="7" t="s">
        <v>42</v>
      </c>
      <c r="C26" s="8">
        <v>3064.9</v>
      </c>
      <c r="D26" s="8">
        <v>3064.9</v>
      </c>
      <c r="E26" s="9">
        <f t="shared" si="0"/>
        <v>100</v>
      </c>
      <c r="F26" s="13">
        <v>47298.6</v>
      </c>
      <c r="G26" s="9">
        <f t="shared" si="1"/>
        <v>6.4798958108696665</v>
      </c>
    </row>
    <row r="27" spans="1:7" x14ac:dyDescent="0.25">
      <c r="A27" s="7" t="s">
        <v>43</v>
      </c>
      <c r="B27" s="7" t="s">
        <v>44</v>
      </c>
      <c r="C27" s="8">
        <v>21932.6</v>
      </c>
      <c r="D27" s="8">
        <v>21040.799999999999</v>
      </c>
      <c r="E27" s="9">
        <f t="shared" si="0"/>
        <v>95.933906604780105</v>
      </c>
      <c r="F27" s="13">
        <v>26362.7</v>
      </c>
      <c r="G27" s="9">
        <f t="shared" si="1"/>
        <v>79.812765763749539</v>
      </c>
    </row>
    <row r="28" spans="1:7" x14ac:dyDescent="0.25">
      <c r="A28" s="7" t="s">
        <v>45</v>
      </c>
      <c r="B28" s="7" t="s">
        <v>46</v>
      </c>
      <c r="C28" s="8">
        <v>772110.1</v>
      </c>
      <c r="D28" s="8">
        <v>761738.7</v>
      </c>
      <c r="E28" s="9">
        <f t="shared" si="0"/>
        <v>98.656745974440682</v>
      </c>
      <c r="F28" s="13">
        <v>298947.40000000002</v>
      </c>
      <c r="G28" s="9">
        <f t="shared" si="1"/>
        <v>254.80693259081693</v>
      </c>
    </row>
    <row r="29" spans="1:7" x14ac:dyDescent="0.25">
      <c r="A29" s="1" t="s">
        <v>47</v>
      </c>
      <c r="B29" s="1" t="s">
        <v>48</v>
      </c>
      <c r="C29" s="5">
        <f>C30+C31</f>
        <v>857</v>
      </c>
      <c r="D29" s="5">
        <f>D30+D31</f>
        <v>857</v>
      </c>
      <c r="E29" s="6">
        <f t="shared" si="0"/>
        <v>100</v>
      </c>
      <c r="F29" s="5">
        <f>F30+F31</f>
        <v>6331</v>
      </c>
      <c r="G29" s="6">
        <f t="shared" si="1"/>
        <v>13.536566103301217</v>
      </c>
    </row>
    <row r="30" spans="1:7" ht="30" hidden="1" x14ac:dyDescent="0.25">
      <c r="A30" s="7" t="s">
        <v>49</v>
      </c>
      <c r="B30" s="7" t="s">
        <v>50</v>
      </c>
      <c r="C30" s="8">
        <v>0</v>
      </c>
      <c r="D30" s="8">
        <v>0</v>
      </c>
      <c r="E30" s="9">
        <v>0</v>
      </c>
      <c r="F30" s="13">
        <v>0</v>
      </c>
      <c r="G30" s="9"/>
    </row>
    <row r="31" spans="1:7" ht="30" x14ac:dyDescent="0.25">
      <c r="A31" s="7" t="s">
        <v>51</v>
      </c>
      <c r="B31" s="7" t="s">
        <v>52</v>
      </c>
      <c r="C31" s="8">
        <v>857</v>
      </c>
      <c r="D31" s="8">
        <v>857</v>
      </c>
      <c r="E31" s="9">
        <f t="shared" si="0"/>
        <v>100</v>
      </c>
      <c r="F31" s="13">
        <v>6331</v>
      </c>
      <c r="G31" s="9">
        <f t="shared" si="1"/>
        <v>13.536566103301217</v>
      </c>
    </row>
    <row r="32" spans="1:7" x14ac:dyDescent="0.25">
      <c r="A32" s="1" t="s">
        <v>53</v>
      </c>
      <c r="B32" s="1" t="s">
        <v>54</v>
      </c>
      <c r="C32" s="5">
        <f>C33+C34+C35+C36+C37</f>
        <v>4017779.0999999996</v>
      </c>
      <c r="D32" s="5">
        <f>D33+D34+D35+D36+D37</f>
        <v>3995770.8999999994</v>
      </c>
      <c r="E32" s="6">
        <f t="shared" si="0"/>
        <v>99.452229715665553</v>
      </c>
      <c r="F32" s="5">
        <f>F33+F34+F35+F36+F37</f>
        <v>3325367.4</v>
      </c>
      <c r="G32" s="6">
        <f t="shared" si="1"/>
        <v>120.16028364264351</v>
      </c>
    </row>
    <row r="33" spans="1:7" x14ac:dyDescent="0.25">
      <c r="A33" s="7" t="s">
        <v>55</v>
      </c>
      <c r="B33" s="7" t="s">
        <v>56</v>
      </c>
      <c r="C33" s="8">
        <v>1179867.6000000001</v>
      </c>
      <c r="D33" s="8">
        <v>1179770.6000000001</v>
      </c>
      <c r="E33" s="36">
        <f>D33/C33*100</f>
        <v>99.991778738563553</v>
      </c>
      <c r="F33" s="13">
        <v>1008936.6</v>
      </c>
      <c r="G33" s="9">
        <f t="shared" si="1"/>
        <v>116.93208473158772</v>
      </c>
    </row>
    <row r="34" spans="1:7" x14ac:dyDescent="0.25">
      <c r="A34" s="7" t="s">
        <v>57</v>
      </c>
      <c r="B34" s="7" t="s">
        <v>58</v>
      </c>
      <c r="C34" s="8">
        <v>2444752.2999999998</v>
      </c>
      <c r="D34" s="8">
        <v>2422974.7999999998</v>
      </c>
      <c r="E34" s="9">
        <f t="shared" si="0"/>
        <v>99.109214459068113</v>
      </c>
      <c r="F34" s="13">
        <v>1962326.1</v>
      </c>
      <c r="G34" s="9">
        <f t="shared" si="1"/>
        <v>123.47462534387121</v>
      </c>
    </row>
    <row r="35" spans="1:7" x14ac:dyDescent="0.25">
      <c r="A35" s="7" t="s">
        <v>59</v>
      </c>
      <c r="B35" s="7" t="s">
        <v>60</v>
      </c>
      <c r="C35" s="8">
        <v>268723.59999999998</v>
      </c>
      <c r="D35" s="8">
        <v>268589.90000000002</v>
      </c>
      <c r="E35" s="36">
        <f t="shared" si="0"/>
        <v>99.95024627535507</v>
      </c>
      <c r="F35" s="13">
        <v>239541.8</v>
      </c>
      <c r="G35" s="9">
        <f t="shared" si="1"/>
        <v>112.12652656029137</v>
      </c>
    </row>
    <row r="36" spans="1:7" x14ac:dyDescent="0.25">
      <c r="A36" s="7" t="s">
        <v>61</v>
      </c>
      <c r="B36" s="7" t="s">
        <v>62</v>
      </c>
      <c r="C36" s="8">
        <v>20162.3</v>
      </c>
      <c r="D36" s="8">
        <v>20162.3</v>
      </c>
      <c r="E36" s="9">
        <f t="shared" si="0"/>
        <v>100</v>
      </c>
      <c r="F36" s="13">
        <v>20967.099999999999</v>
      </c>
      <c r="G36" s="9">
        <f t="shared" si="1"/>
        <v>96.161605563001089</v>
      </c>
    </row>
    <row r="37" spans="1:7" x14ac:dyDescent="0.25">
      <c r="A37" s="7" t="s">
        <v>63</v>
      </c>
      <c r="B37" s="7" t="s">
        <v>64</v>
      </c>
      <c r="C37" s="8">
        <v>104273.3</v>
      </c>
      <c r="D37" s="8">
        <v>104273.3</v>
      </c>
      <c r="E37" s="9">
        <f t="shared" si="0"/>
        <v>100</v>
      </c>
      <c r="F37" s="13">
        <v>93595.8</v>
      </c>
      <c r="G37" s="9">
        <f t="shared" si="1"/>
        <v>111.40809737189062</v>
      </c>
    </row>
    <row r="38" spans="1:7" x14ac:dyDescent="0.25">
      <c r="A38" s="1" t="s">
        <v>65</v>
      </c>
      <c r="B38" s="1" t="s">
        <v>66</v>
      </c>
      <c r="C38" s="5">
        <f>C39+C40</f>
        <v>425357.7</v>
      </c>
      <c r="D38" s="5">
        <f>D39+D40</f>
        <v>424874.8</v>
      </c>
      <c r="E38" s="6">
        <f t="shared" si="0"/>
        <v>99.886472021077793</v>
      </c>
      <c r="F38" s="5">
        <f>F39+F40</f>
        <v>446240.30000000005</v>
      </c>
      <c r="G38" s="6">
        <f t="shared" si="1"/>
        <v>95.212108812225154</v>
      </c>
    </row>
    <row r="39" spans="1:7" x14ac:dyDescent="0.25">
      <c r="A39" s="7" t="s">
        <v>67</v>
      </c>
      <c r="B39" s="7" t="s">
        <v>68</v>
      </c>
      <c r="C39" s="8">
        <v>393472.5</v>
      </c>
      <c r="D39" s="8">
        <v>392989.6</v>
      </c>
      <c r="E39" s="9">
        <f t="shared" si="0"/>
        <v>99.877272236306212</v>
      </c>
      <c r="F39" s="13">
        <v>426086.9</v>
      </c>
      <c r="G39" s="9">
        <f t="shared" si="1"/>
        <v>92.232265296116807</v>
      </c>
    </row>
    <row r="40" spans="1:7" ht="30" x14ac:dyDescent="0.25">
      <c r="A40" s="7" t="s">
        <v>69</v>
      </c>
      <c r="B40" s="7" t="s">
        <v>70</v>
      </c>
      <c r="C40" s="8">
        <v>31885.200000000001</v>
      </c>
      <c r="D40" s="8">
        <v>31885.200000000001</v>
      </c>
      <c r="E40" s="9">
        <f t="shared" si="0"/>
        <v>100</v>
      </c>
      <c r="F40" s="13">
        <v>20153.400000000001</v>
      </c>
      <c r="G40" s="9">
        <f t="shared" si="1"/>
        <v>158.21251004793234</v>
      </c>
    </row>
    <row r="41" spans="1:7" ht="23.25" customHeight="1" x14ac:dyDescent="0.25">
      <c r="A41" s="1" t="s">
        <v>71</v>
      </c>
      <c r="B41" s="1" t="s">
        <v>72</v>
      </c>
      <c r="C41" s="5">
        <f>C42+C43+C44</f>
        <v>24901.5</v>
      </c>
      <c r="D41" s="5">
        <f>D42+D43+D44</f>
        <v>24610.400000000001</v>
      </c>
      <c r="E41" s="6">
        <f t="shared" si="0"/>
        <v>98.830994116820278</v>
      </c>
      <c r="F41" s="5">
        <f>F42+F43+F44</f>
        <v>76307.199999999997</v>
      </c>
      <c r="G41" s="6">
        <f t="shared" si="1"/>
        <v>32.251740333808613</v>
      </c>
    </row>
    <row r="42" spans="1:7" x14ac:dyDescent="0.25">
      <c r="A42" s="7" t="s">
        <v>73</v>
      </c>
      <c r="B42" s="7" t="s">
        <v>74</v>
      </c>
      <c r="C42" s="8">
        <v>4231.7</v>
      </c>
      <c r="D42" s="8">
        <v>3940.6</v>
      </c>
      <c r="E42" s="9">
        <f t="shared" si="0"/>
        <v>93.120967932509387</v>
      </c>
      <c r="F42" s="13">
        <v>3895.3</v>
      </c>
      <c r="G42" s="9">
        <f t="shared" si="1"/>
        <v>101.162939953277</v>
      </c>
    </row>
    <row r="43" spans="1:7" x14ac:dyDescent="0.25">
      <c r="A43" s="7" t="s">
        <v>75</v>
      </c>
      <c r="B43" s="7" t="s">
        <v>76</v>
      </c>
      <c r="C43" s="8">
        <v>236</v>
      </c>
      <c r="D43" s="8">
        <v>236</v>
      </c>
      <c r="E43" s="9">
        <f t="shared" si="0"/>
        <v>100</v>
      </c>
      <c r="F43" s="13">
        <v>0</v>
      </c>
      <c r="G43" s="9">
        <v>0</v>
      </c>
    </row>
    <row r="44" spans="1:7" ht="30" x14ac:dyDescent="0.25">
      <c r="A44" s="7" t="s">
        <v>77</v>
      </c>
      <c r="B44" s="7" t="s">
        <v>78</v>
      </c>
      <c r="C44" s="8">
        <v>20433.8</v>
      </c>
      <c r="D44" s="8">
        <v>20433.8</v>
      </c>
      <c r="E44" s="9">
        <f t="shared" si="0"/>
        <v>100</v>
      </c>
      <c r="F44" s="13">
        <v>72411.899999999994</v>
      </c>
      <c r="G44" s="9">
        <f t="shared" si="1"/>
        <v>28.218842483072535</v>
      </c>
    </row>
    <row r="45" spans="1:7" x14ac:dyDescent="0.25">
      <c r="A45" s="1" t="s">
        <v>79</v>
      </c>
      <c r="B45" s="1" t="s">
        <v>80</v>
      </c>
      <c r="C45" s="5">
        <f>C46+C47+C48+C49+C50</f>
        <v>1051653.3999999999</v>
      </c>
      <c r="D45" s="5">
        <f>D46+D47+D48+D49+D50</f>
        <v>1017527.1</v>
      </c>
      <c r="E45" s="6">
        <f t="shared" si="0"/>
        <v>96.754986005845652</v>
      </c>
      <c r="F45" s="5">
        <f>F46+F47+F48+F49+F50</f>
        <v>1417233</v>
      </c>
      <c r="G45" s="6">
        <f t="shared" si="1"/>
        <v>71.796740550071874</v>
      </c>
    </row>
    <row r="46" spans="1:7" x14ac:dyDescent="0.25">
      <c r="A46" s="7" t="s">
        <v>81</v>
      </c>
      <c r="B46" s="7" t="s">
        <v>82</v>
      </c>
      <c r="C46" s="8">
        <v>7297.5</v>
      </c>
      <c r="D46" s="8">
        <v>7297.5</v>
      </c>
      <c r="E46" s="9">
        <f t="shared" si="0"/>
        <v>100</v>
      </c>
      <c r="F46" s="13">
        <v>7099</v>
      </c>
      <c r="G46" s="9">
        <f t="shared" si="1"/>
        <v>102.79616847443303</v>
      </c>
    </row>
    <row r="47" spans="1:7" x14ac:dyDescent="0.25">
      <c r="A47" s="7" t="s">
        <v>83</v>
      </c>
      <c r="B47" s="7" t="s">
        <v>84</v>
      </c>
      <c r="C47" s="8">
        <v>79888</v>
      </c>
      <c r="D47" s="8">
        <v>78820.5</v>
      </c>
      <c r="E47" s="9">
        <f t="shared" si="0"/>
        <v>98.663754255958352</v>
      </c>
      <c r="F47" s="13">
        <v>70828.5</v>
      </c>
      <c r="G47" s="9">
        <f t="shared" si="1"/>
        <v>111.2835934687308</v>
      </c>
    </row>
    <row r="48" spans="1:7" x14ac:dyDescent="0.25">
      <c r="A48" s="7" t="s">
        <v>85</v>
      </c>
      <c r="B48" s="7" t="s">
        <v>86</v>
      </c>
      <c r="C48" s="8">
        <v>640939.19999999995</v>
      </c>
      <c r="D48" s="8">
        <v>610793.5</v>
      </c>
      <c r="E48" s="9">
        <f t="shared" si="0"/>
        <v>95.296636560846963</v>
      </c>
      <c r="F48" s="13">
        <v>666182.1</v>
      </c>
      <c r="G48" s="9">
        <f t="shared" si="1"/>
        <v>91.685666726860433</v>
      </c>
    </row>
    <row r="49" spans="1:7" x14ac:dyDescent="0.25">
      <c r="A49" s="7" t="s">
        <v>87</v>
      </c>
      <c r="B49" s="7" t="s">
        <v>88</v>
      </c>
      <c r="C49" s="8">
        <v>290265.40000000002</v>
      </c>
      <c r="D49" s="8">
        <v>287375.7</v>
      </c>
      <c r="E49" s="9">
        <f t="shared" si="0"/>
        <v>99.004462812309001</v>
      </c>
      <c r="F49" s="13">
        <v>645617.6</v>
      </c>
      <c r="G49" s="9">
        <f t="shared" si="1"/>
        <v>44.511751228591045</v>
      </c>
    </row>
    <row r="50" spans="1:7" ht="30" x14ac:dyDescent="0.25">
      <c r="A50" s="7" t="s">
        <v>89</v>
      </c>
      <c r="B50" s="7" t="s">
        <v>90</v>
      </c>
      <c r="C50" s="8">
        <v>33263.300000000003</v>
      </c>
      <c r="D50" s="8">
        <v>33239.9</v>
      </c>
      <c r="E50" s="9">
        <f t="shared" si="0"/>
        <v>99.929652199270663</v>
      </c>
      <c r="F50" s="13">
        <v>27505.8</v>
      </c>
      <c r="G50" s="9">
        <f t="shared" si="1"/>
        <v>120.84687593162171</v>
      </c>
    </row>
    <row r="51" spans="1:7" x14ac:dyDescent="0.25">
      <c r="A51" s="1" t="s">
        <v>91</v>
      </c>
      <c r="B51" s="10" t="s">
        <v>92</v>
      </c>
      <c r="C51" s="5">
        <f>C52+C53+C54</f>
        <v>150731.79999999999</v>
      </c>
      <c r="D51" s="5">
        <f>D52+D53+D54</f>
        <v>150678.39999999997</v>
      </c>
      <c r="E51" s="37">
        <f t="shared" si="0"/>
        <v>99.964572837317661</v>
      </c>
      <c r="F51" s="5">
        <f>F52+F53+F54</f>
        <v>152675.59999999998</v>
      </c>
      <c r="G51" s="6">
        <f t="shared" si="1"/>
        <v>98.691866938790469</v>
      </c>
    </row>
    <row r="52" spans="1:7" x14ac:dyDescent="0.25">
      <c r="A52" s="7" t="s">
        <v>115</v>
      </c>
      <c r="B52" s="11" t="s">
        <v>116</v>
      </c>
      <c r="C52" s="8">
        <v>593.79999999999995</v>
      </c>
      <c r="D52" s="8">
        <v>583.79999999999995</v>
      </c>
      <c r="E52" s="9">
        <f t="shared" si="0"/>
        <v>98.315931289996627</v>
      </c>
      <c r="F52" s="13">
        <v>150</v>
      </c>
      <c r="G52" s="9">
        <f>D52/F52*100</f>
        <v>389.2</v>
      </c>
    </row>
    <row r="53" spans="1:7" x14ac:dyDescent="0.25">
      <c r="A53" s="7" t="s">
        <v>93</v>
      </c>
      <c r="B53" s="7" t="s">
        <v>94</v>
      </c>
      <c r="C53" s="8">
        <v>141079.79999999999</v>
      </c>
      <c r="D53" s="8">
        <v>141079.79999999999</v>
      </c>
      <c r="E53" s="9">
        <f t="shared" si="0"/>
        <v>100</v>
      </c>
      <c r="F53" s="13">
        <v>89798.9</v>
      </c>
      <c r="G53" s="9">
        <f t="shared" si="1"/>
        <v>157.10637880864911</v>
      </c>
    </row>
    <row r="54" spans="1:7" ht="30" x14ac:dyDescent="0.25">
      <c r="A54" s="7" t="s">
        <v>95</v>
      </c>
      <c r="B54" s="7" t="s">
        <v>96</v>
      </c>
      <c r="C54" s="8">
        <v>9058.2000000000007</v>
      </c>
      <c r="D54" s="8">
        <v>9014.7999999999993</v>
      </c>
      <c r="E54" s="9">
        <f t="shared" si="0"/>
        <v>99.520876112251869</v>
      </c>
      <c r="F54" s="13">
        <v>62726.7</v>
      </c>
      <c r="G54" s="9">
        <f t="shared" si="1"/>
        <v>14.371551508368844</v>
      </c>
    </row>
    <row r="55" spans="1:7" x14ac:dyDescent="0.25">
      <c r="A55" s="1" t="s">
        <v>97</v>
      </c>
      <c r="B55" s="10" t="s">
        <v>98</v>
      </c>
      <c r="C55" s="5">
        <f>C56+C57</f>
        <v>4048.3</v>
      </c>
      <c r="D55" s="5">
        <f>D56+D57</f>
        <v>4048.3</v>
      </c>
      <c r="E55" s="6">
        <f t="shared" si="0"/>
        <v>100</v>
      </c>
      <c r="F55" s="5">
        <f>F56+F57</f>
        <v>2151</v>
      </c>
      <c r="G55" s="6">
        <f t="shared" si="1"/>
        <v>188.2054858205486</v>
      </c>
    </row>
    <row r="56" spans="1:7" x14ac:dyDescent="0.25">
      <c r="A56" s="7" t="s">
        <v>99</v>
      </c>
      <c r="B56" s="7" t="s">
        <v>100</v>
      </c>
      <c r="C56" s="8">
        <v>3000</v>
      </c>
      <c r="D56" s="8">
        <v>3000</v>
      </c>
      <c r="E56" s="9">
        <f t="shared" si="0"/>
        <v>100</v>
      </c>
      <c r="F56" s="13">
        <v>1940</v>
      </c>
      <c r="G56" s="9">
        <f t="shared" si="1"/>
        <v>154.63917525773198</v>
      </c>
    </row>
    <row r="57" spans="1:7" ht="30" x14ac:dyDescent="0.25">
      <c r="A57" s="7" t="s">
        <v>101</v>
      </c>
      <c r="B57" s="7" t="s">
        <v>102</v>
      </c>
      <c r="C57" s="8">
        <v>1048.3</v>
      </c>
      <c r="D57" s="8">
        <v>1048.3</v>
      </c>
      <c r="E57" s="9">
        <f t="shared" si="0"/>
        <v>100</v>
      </c>
      <c r="F57" s="13">
        <v>211</v>
      </c>
      <c r="G57" s="9">
        <f t="shared" si="1"/>
        <v>496.82464454976304</v>
      </c>
    </row>
    <row r="58" spans="1:7" ht="28.5" hidden="1" x14ac:dyDescent="0.25">
      <c r="A58" s="1" t="s">
        <v>103</v>
      </c>
      <c r="B58" s="10" t="s">
        <v>104</v>
      </c>
      <c r="C58" s="5">
        <v>0</v>
      </c>
      <c r="D58" s="5">
        <v>0</v>
      </c>
      <c r="E58" s="6">
        <v>0</v>
      </c>
      <c r="F58" s="5">
        <v>0</v>
      </c>
      <c r="G58" s="6">
        <v>0</v>
      </c>
    </row>
    <row r="59" spans="1:7" ht="30" hidden="1" x14ac:dyDescent="0.25">
      <c r="A59" s="7" t="s">
        <v>105</v>
      </c>
      <c r="B59" s="7" t="s">
        <v>106</v>
      </c>
      <c r="C59" s="8">
        <v>0</v>
      </c>
      <c r="D59" s="8">
        <v>0</v>
      </c>
      <c r="E59" s="9">
        <v>0</v>
      </c>
      <c r="F59" s="8">
        <v>0</v>
      </c>
      <c r="G59" s="9">
        <v>0</v>
      </c>
    </row>
    <row r="60" spans="1:7" ht="42.75" x14ac:dyDescent="0.25">
      <c r="A60" s="1" t="s">
        <v>107</v>
      </c>
      <c r="B60" s="10" t="s">
        <v>108</v>
      </c>
      <c r="C60" s="5">
        <v>386311.8</v>
      </c>
      <c r="D60" s="5">
        <v>386311.8</v>
      </c>
      <c r="E60" s="6">
        <f t="shared" si="0"/>
        <v>100</v>
      </c>
      <c r="F60" s="12">
        <v>133234</v>
      </c>
      <c r="G60" s="6">
        <f t="shared" si="1"/>
        <v>289.94986264767249</v>
      </c>
    </row>
    <row r="61" spans="1:7" ht="45" x14ac:dyDescent="0.25">
      <c r="A61" s="7" t="s">
        <v>109</v>
      </c>
      <c r="B61" s="7" t="s">
        <v>110</v>
      </c>
      <c r="C61" s="8">
        <v>386311.8</v>
      </c>
      <c r="D61" s="8">
        <v>386311.8</v>
      </c>
      <c r="E61" s="9">
        <f t="shared" si="0"/>
        <v>100</v>
      </c>
      <c r="F61" s="13">
        <v>133234</v>
      </c>
      <c r="G61" s="9">
        <f t="shared" si="1"/>
        <v>289.94986264767249</v>
      </c>
    </row>
  </sheetData>
  <mergeCells count="3">
    <mergeCell ref="A1:G1"/>
    <mergeCell ref="A2:F2"/>
    <mergeCell ref="A4:B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H5" sqref="H5"/>
    </sheetView>
  </sheetViews>
  <sheetFormatPr defaultRowHeight="15" x14ac:dyDescent="0.25"/>
  <cols>
    <col min="1" max="1" width="24.140625" customWidth="1"/>
    <col min="2" max="2" width="31.5703125" customWidth="1"/>
    <col min="3" max="3" width="36.7109375" customWidth="1"/>
    <col min="4" max="4" width="18.5703125" customWidth="1"/>
    <col min="5" max="5" width="18" customWidth="1"/>
    <col min="6" max="6" width="22.42578125" customWidth="1"/>
    <col min="7" max="7" width="17.5703125" customWidth="1"/>
    <col min="8" max="8" width="21" customWidth="1"/>
  </cols>
  <sheetData>
    <row r="1" spans="1:8" x14ac:dyDescent="0.25">
      <c r="A1" s="58" t="s">
        <v>177</v>
      </c>
      <c r="B1" s="58"/>
      <c r="C1" s="58"/>
      <c r="D1" s="58"/>
      <c r="E1" s="58"/>
      <c r="F1" s="58"/>
      <c r="G1" s="58"/>
      <c r="H1" s="58"/>
    </row>
    <row r="2" spans="1:8" x14ac:dyDescent="0.25">
      <c r="A2" s="58"/>
      <c r="B2" s="58"/>
      <c r="C2" s="58"/>
      <c r="D2" s="58"/>
      <c r="E2" s="58"/>
      <c r="F2" s="58"/>
      <c r="G2" s="58"/>
      <c r="H2" s="58"/>
    </row>
    <row r="3" spans="1:8" x14ac:dyDescent="0.25">
      <c r="A3" s="58"/>
      <c r="B3" s="58"/>
      <c r="C3" s="58"/>
      <c r="D3" s="58"/>
      <c r="E3" s="58"/>
      <c r="F3" s="58"/>
      <c r="G3" s="58"/>
      <c r="H3" s="58"/>
    </row>
    <row r="4" spans="1:8" ht="15.75" x14ac:dyDescent="0.25">
      <c r="A4" s="59"/>
      <c r="B4" s="59"/>
      <c r="C4" s="59"/>
      <c r="D4" s="59"/>
      <c r="E4" s="59"/>
      <c r="F4" s="59"/>
      <c r="G4" s="59"/>
      <c r="H4" s="59"/>
    </row>
    <row r="5" spans="1:8" ht="71.25" x14ac:dyDescent="0.25">
      <c r="A5" s="38" t="s">
        <v>117</v>
      </c>
      <c r="B5" s="38" t="s">
        <v>178</v>
      </c>
      <c r="C5" s="38" t="s">
        <v>179</v>
      </c>
      <c r="D5" s="38" t="s">
        <v>180</v>
      </c>
      <c r="E5" s="38" t="s">
        <v>203</v>
      </c>
      <c r="F5" s="38" t="s">
        <v>204</v>
      </c>
      <c r="G5" s="38" t="s">
        <v>206</v>
      </c>
      <c r="H5" s="38" t="s">
        <v>181</v>
      </c>
    </row>
    <row r="6" spans="1:8" ht="26.25" customHeight="1" x14ac:dyDescent="0.25">
      <c r="A6" s="60" t="s">
        <v>202</v>
      </c>
      <c r="B6" s="61"/>
      <c r="C6" s="62"/>
      <c r="D6" s="44">
        <f>D7+D10+D13</f>
        <v>23595.019999999553</v>
      </c>
      <c r="E6" s="44">
        <f>E7+E10+E13</f>
        <v>-54487.480000000447</v>
      </c>
      <c r="F6" s="46">
        <f t="shared" ref="F6:F16" si="0">E6/D6*100</f>
        <v>-230.92788223956359</v>
      </c>
      <c r="G6" s="21">
        <f>G7+G10+G13</f>
        <v>348498.06999999983</v>
      </c>
      <c r="H6" s="46">
        <f>E6/G6*100</f>
        <v>-15.634944549334367</v>
      </c>
    </row>
    <row r="7" spans="1:8" ht="28.5" x14ac:dyDescent="0.25">
      <c r="A7" s="38" t="s">
        <v>182</v>
      </c>
      <c r="B7" s="38">
        <v>861</v>
      </c>
      <c r="C7" s="38" t="s">
        <v>183</v>
      </c>
      <c r="D7" s="39">
        <f>D8+D9</f>
        <v>0</v>
      </c>
      <c r="E7" s="39">
        <f>E8+E9</f>
        <v>0</v>
      </c>
      <c r="F7" s="45">
        <v>0</v>
      </c>
      <c r="G7" s="28">
        <f>G8+G9</f>
        <v>0</v>
      </c>
      <c r="H7" s="45">
        <v>0</v>
      </c>
    </row>
    <row r="8" spans="1:8" ht="45" x14ac:dyDescent="0.25">
      <c r="A8" s="40" t="s">
        <v>184</v>
      </c>
      <c r="B8" s="40">
        <v>861</v>
      </c>
      <c r="C8" s="41" t="s">
        <v>185</v>
      </c>
      <c r="D8" s="42">
        <v>10000</v>
      </c>
      <c r="E8" s="42">
        <v>0</v>
      </c>
      <c r="F8" s="45">
        <f t="shared" si="0"/>
        <v>0</v>
      </c>
      <c r="G8" s="28">
        <v>0</v>
      </c>
      <c r="H8" s="45">
        <v>0</v>
      </c>
    </row>
    <row r="9" spans="1:8" ht="60" x14ac:dyDescent="0.25">
      <c r="A9" s="40" t="s">
        <v>186</v>
      </c>
      <c r="B9" s="40">
        <v>861</v>
      </c>
      <c r="C9" s="41" t="s">
        <v>187</v>
      </c>
      <c r="D9" s="42">
        <v>-10000</v>
      </c>
      <c r="E9" s="42">
        <v>0</v>
      </c>
      <c r="F9" s="45">
        <f t="shared" si="0"/>
        <v>0</v>
      </c>
      <c r="G9" s="28">
        <v>0</v>
      </c>
      <c r="H9" s="45">
        <v>0</v>
      </c>
    </row>
    <row r="10" spans="1:8" ht="28.5" x14ac:dyDescent="0.25">
      <c r="A10" s="38" t="s">
        <v>188</v>
      </c>
      <c r="B10" s="38">
        <v>861</v>
      </c>
      <c r="C10" s="43" t="s">
        <v>189</v>
      </c>
      <c r="D10" s="39">
        <f>D11+D12</f>
        <v>23595.019999999553</v>
      </c>
      <c r="E10" s="39">
        <f>E11+E12</f>
        <v>-54487.480000000447</v>
      </c>
      <c r="F10" s="46">
        <f t="shared" si="0"/>
        <v>-230.92788223956359</v>
      </c>
      <c r="G10" s="21">
        <f>G11+G12</f>
        <v>348169.54999999981</v>
      </c>
      <c r="H10" s="46">
        <f>E10/G10*100</f>
        <v>-15.649697108779465</v>
      </c>
    </row>
    <row r="11" spans="1:8" ht="30" x14ac:dyDescent="0.25">
      <c r="A11" s="40" t="s">
        <v>190</v>
      </c>
      <c r="B11" s="40">
        <v>861</v>
      </c>
      <c r="C11" s="41" t="s">
        <v>191</v>
      </c>
      <c r="D11" s="42">
        <v>-7736995.9500000002</v>
      </c>
      <c r="E11" s="42">
        <v>-7693202.4100000001</v>
      </c>
      <c r="F11" s="45">
        <f t="shared" si="0"/>
        <v>99.433972302906525</v>
      </c>
      <c r="G11" s="28">
        <v>-7172106.9100000001</v>
      </c>
      <c r="H11" s="45">
        <f t="shared" ref="H11:H15" si="1">E11/G11*100</f>
        <v>107.26558466764406</v>
      </c>
    </row>
    <row r="12" spans="1:8" ht="30" x14ac:dyDescent="0.25">
      <c r="A12" s="40" t="s">
        <v>192</v>
      </c>
      <c r="B12" s="40">
        <v>861</v>
      </c>
      <c r="C12" s="41" t="s">
        <v>193</v>
      </c>
      <c r="D12" s="42">
        <v>7760590.9699999997</v>
      </c>
      <c r="E12" s="42">
        <v>7638714.9299999997</v>
      </c>
      <c r="F12" s="45">
        <f t="shared" si="0"/>
        <v>98.429552073145786</v>
      </c>
      <c r="G12" s="28">
        <v>7520276.46</v>
      </c>
      <c r="H12" s="45">
        <f t="shared" si="1"/>
        <v>101.57492175493772</v>
      </c>
    </row>
    <row r="13" spans="1:8" ht="42.75" x14ac:dyDescent="0.25">
      <c r="A13" s="38" t="s">
        <v>194</v>
      </c>
      <c r="B13" s="38">
        <v>861</v>
      </c>
      <c r="C13" s="43" t="s">
        <v>195</v>
      </c>
      <c r="D13" s="39">
        <v>0</v>
      </c>
      <c r="E13" s="39">
        <v>0</v>
      </c>
      <c r="F13" s="46">
        <v>0</v>
      </c>
      <c r="G13" s="21">
        <v>328.52</v>
      </c>
      <c r="H13" s="46">
        <f t="shared" si="1"/>
        <v>0</v>
      </c>
    </row>
    <row r="14" spans="1:8" ht="42.75" x14ac:dyDescent="0.25">
      <c r="A14" s="38" t="s">
        <v>196</v>
      </c>
      <c r="B14" s="38">
        <v>861</v>
      </c>
      <c r="C14" s="43" t="s">
        <v>197</v>
      </c>
      <c r="D14" s="39">
        <v>0</v>
      </c>
      <c r="E14" s="39">
        <v>0</v>
      </c>
      <c r="F14" s="46">
        <v>0</v>
      </c>
      <c r="G14" s="21">
        <v>328.52</v>
      </c>
      <c r="H14" s="46">
        <f t="shared" si="1"/>
        <v>0</v>
      </c>
    </row>
    <row r="15" spans="1:8" ht="75" x14ac:dyDescent="0.25">
      <c r="A15" s="40" t="s">
        <v>198</v>
      </c>
      <c r="B15" s="40">
        <v>861</v>
      </c>
      <c r="C15" s="41" t="s">
        <v>199</v>
      </c>
      <c r="D15" s="42">
        <v>-90000</v>
      </c>
      <c r="E15" s="42">
        <v>-32370</v>
      </c>
      <c r="F15" s="45">
        <f t="shared" si="0"/>
        <v>35.966666666666669</v>
      </c>
      <c r="G15" s="28">
        <v>-40162</v>
      </c>
      <c r="H15" s="45">
        <f t="shared" si="1"/>
        <v>80.598575768139042</v>
      </c>
    </row>
    <row r="16" spans="1:8" ht="90" x14ac:dyDescent="0.25">
      <c r="A16" s="40" t="s">
        <v>200</v>
      </c>
      <c r="B16" s="40">
        <v>861</v>
      </c>
      <c r="C16" s="41" t="s">
        <v>201</v>
      </c>
      <c r="D16" s="42">
        <v>90000</v>
      </c>
      <c r="E16" s="42">
        <v>32370</v>
      </c>
      <c r="F16" s="45">
        <f t="shared" si="0"/>
        <v>35.966666666666669</v>
      </c>
      <c r="G16" s="28">
        <v>40162</v>
      </c>
      <c r="H16" s="45">
        <v>0</v>
      </c>
    </row>
  </sheetData>
  <mergeCells count="3">
    <mergeCell ref="A1:H3"/>
    <mergeCell ref="A4:H4"/>
    <mergeCell ref="A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 фин-я дефицита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2023-03-27T07:58:18Z</dcterms:modified>
</cp:coreProperties>
</file>