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МОНИТОРИНГ\На 1 января 2023\"/>
    </mc:Choice>
  </mc:AlternateContent>
  <bookViews>
    <workbookView xWindow="0" yWindow="0" windowWidth="18975" windowHeight="9225"/>
  </bookViews>
  <sheets>
    <sheet name="Доходы" sheetId="2" r:id="rId1"/>
    <sheet name="Расходы" sheetId="1" r:id="rId2"/>
    <sheet name="Источники фин-я дефицита" sheetId="3" r:id="rId3"/>
  </sheets>
  <definedNames>
    <definedName name="APPT" localSheetId="1">Расходы!#REF!</definedName>
    <definedName name="FIO" localSheetId="1">Расходы!$D$14</definedName>
    <definedName name="LAST_CELL" localSheetId="1">Расходы!$H$66</definedName>
    <definedName name="SIGN" localSheetId="1">Расходы!$A$14:$F$15</definedName>
  </definedNames>
  <calcPr calcId="152511"/>
</workbook>
</file>

<file path=xl/calcChain.xml><?xml version="1.0" encoding="utf-8"?>
<calcChain xmlns="http://schemas.openxmlformats.org/spreadsheetml/2006/main">
  <c r="G16" i="3" l="1"/>
  <c r="G9" i="3"/>
  <c r="D16" i="3"/>
  <c r="G13" i="3"/>
  <c r="H13" i="3" s="1"/>
  <c r="G12" i="3"/>
  <c r="H12" i="3" s="1"/>
  <c r="H11" i="3"/>
  <c r="F11" i="3"/>
  <c r="H10" i="3"/>
  <c r="F10" i="3"/>
  <c r="E9" i="3"/>
  <c r="H9" i="3" s="1"/>
  <c r="D9" i="3"/>
  <c r="F8" i="3"/>
  <c r="F7" i="3"/>
  <c r="G6" i="3"/>
  <c r="E6" i="3"/>
  <c r="D6" i="3"/>
  <c r="F9" i="3" l="1"/>
  <c r="E16" i="3"/>
  <c r="G28" i="2"/>
  <c r="G13" i="2"/>
  <c r="F16" i="3" l="1"/>
  <c r="H16" i="3"/>
  <c r="G36" i="2"/>
  <c r="G35" i="2"/>
  <c r="E35" i="2"/>
  <c r="G34" i="2"/>
  <c r="E34" i="2"/>
  <c r="G33" i="2"/>
  <c r="E33" i="2"/>
  <c r="G32" i="2"/>
  <c r="E32" i="2"/>
  <c r="G31" i="2"/>
  <c r="E31" i="2"/>
  <c r="G30" i="2"/>
  <c r="F30" i="2"/>
  <c r="D30" i="2"/>
  <c r="E30" i="2" s="1"/>
  <c r="C30" i="2"/>
  <c r="F29" i="2"/>
  <c r="D29" i="2"/>
  <c r="G29" i="2" s="1"/>
  <c r="C29" i="2"/>
  <c r="E28" i="2"/>
  <c r="G27" i="2"/>
  <c r="E27" i="2"/>
  <c r="G26" i="2"/>
  <c r="E26" i="2"/>
  <c r="G25" i="2"/>
  <c r="G24" i="2"/>
  <c r="E24" i="2"/>
  <c r="G23" i="2"/>
  <c r="E23" i="2"/>
  <c r="G22" i="2"/>
  <c r="E22" i="2"/>
  <c r="F20" i="2"/>
  <c r="E20" i="2"/>
  <c r="D20" i="2"/>
  <c r="G20" i="2" s="1"/>
  <c r="C20" i="2"/>
  <c r="G19" i="2"/>
  <c r="G18" i="2"/>
  <c r="E18" i="2"/>
  <c r="G17" i="2"/>
  <c r="E17" i="2"/>
  <c r="G16" i="2"/>
  <c r="E16" i="2"/>
  <c r="F15" i="2"/>
  <c r="E15" i="2"/>
  <c r="D15" i="2"/>
  <c r="G15" i="2" s="1"/>
  <c r="C15" i="2"/>
  <c r="G14" i="2"/>
  <c r="E14" i="2"/>
  <c r="E13" i="2"/>
  <c r="E11" i="2"/>
  <c r="F10" i="2"/>
  <c r="F5" i="2" s="1"/>
  <c r="F4" i="2" s="1"/>
  <c r="D10" i="2"/>
  <c r="E10" i="2" s="1"/>
  <c r="C10" i="2"/>
  <c r="G9" i="2"/>
  <c r="E9" i="2"/>
  <c r="F8" i="2"/>
  <c r="E8" i="2"/>
  <c r="D8" i="2"/>
  <c r="G8" i="2" s="1"/>
  <c r="C8" i="2"/>
  <c r="G7" i="2"/>
  <c r="E7" i="2"/>
  <c r="F6" i="2"/>
  <c r="D6" i="2"/>
  <c r="G6" i="2" s="1"/>
  <c r="C6" i="2"/>
  <c r="C5" i="2" s="1"/>
  <c r="C4" i="2" s="1"/>
  <c r="E6" i="2" l="1"/>
  <c r="G10" i="2"/>
  <c r="E29" i="2"/>
  <c r="D5" i="2"/>
  <c r="E5" i="2" l="1"/>
  <c r="G5" i="2"/>
  <c r="D4" i="2"/>
  <c r="E4" i="2" l="1"/>
  <c r="G4" i="2"/>
  <c r="F59" i="1" l="1"/>
  <c r="F55" i="1"/>
  <c r="D55" i="1"/>
  <c r="C55" i="1"/>
  <c r="F49" i="1"/>
  <c r="D49" i="1"/>
  <c r="C49" i="1"/>
  <c r="F45" i="1"/>
  <c r="D45" i="1"/>
  <c r="C45" i="1"/>
  <c r="F42" i="1"/>
  <c r="D42" i="1"/>
  <c r="C42" i="1"/>
  <c r="F36" i="1"/>
  <c r="D36" i="1"/>
  <c r="C36" i="1"/>
  <c r="F29" i="1"/>
  <c r="D29" i="1"/>
  <c r="C29" i="1"/>
  <c r="F23" i="1"/>
  <c r="D23" i="1"/>
  <c r="C23" i="1"/>
  <c r="F19" i="1"/>
  <c r="D19" i="1"/>
  <c r="C19" i="1"/>
  <c r="F16" i="1"/>
  <c r="D16" i="1"/>
  <c r="C16" i="1"/>
  <c r="F9" i="1"/>
  <c r="C9" i="1"/>
  <c r="D9" i="1"/>
  <c r="C8" i="1" l="1"/>
  <c r="D8" i="1"/>
  <c r="F8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7" i="1"/>
  <c r="G58" i="1"/>
  <c r="G59" i="1"/>
  <c r="G60" i="1"/>
  <c r="G61" i="1"/>
  <c r="G10" i="1"/>
  <c r="G9" i="1"/>
  <c r="G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8" i="1"/>
</calcChain>
</file>

<file path=xl/sharedStrings.xml><?xml version="1.0" encoding="utf-8"?>
<sst xmlns="http://schemas.openxmlformats.org/spreadsheetml/2006/main" count="218" uniqueCount="212">
  <si>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</si>
  <si>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</si>
  <si>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</si>
  <si>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</si>
  <si>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</si>
  <si>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</si>
  <si>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</si>
  <si>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</si>
  <si>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</si>
  <si>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</si>
  <si>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</si>
  <si>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</si>
  <si>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</si>
  <si>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</si>
  <si>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</si>
  <si>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</si>
  <si>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</si>
  <si>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</si>
  <si>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</si>
  <si>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</si>
  <si>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</si>
  <si>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</si>
  <si>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</si>
  <si>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</si>
  <si>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</si>
  <si>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</si>
  <si>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</si>
  <si>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</si>
  <si>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</si>
  <si>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</si>
  <si>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</si>
  <si>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</si>
  <si>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</si>
  <si>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</si>
  <si>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</si>
  <si>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</si>
  <si>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</si>
  <si>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</si>
  <si>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</si>
  <si>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</si>
  <si>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</si>
  <si>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</si>
  <si>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</si>
  <si>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</si>
  <si>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</si>
  <si>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</si>
  <si>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</si>
  <si>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</si>
  <si>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</si>
  <si>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</si>
  <si>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</si>
  <si>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</si>
  <si>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</si>
  <si>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</si>
  <si>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</si>
  <si>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</si>
  <si>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</si>
  <si>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</si>
  <si>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</si>
  <si>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</si>
  <si>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</si>
  <si>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</si>
  <si>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</si>
  <si>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</si>
  <si>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</si>
  <si>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</si>
  <si>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</si>
  <si>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</si>
  <si>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</si>
  <si>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</si>
  <si>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</si>
  <si>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</si>
  <si>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</si>
  <si>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</si>
  <si>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</si>
  <si>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</si>
  <si>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</si>
  <si>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</si>
  <si>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</si>
  <si>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</si>
  <si>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</si>
  <si>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Код</t>
  </si>
  <si>
    <t>Наименование разделов, подразделов</t>
  </si>
  <si>
    <t>Темпы роста
к соответствующему периоду прошлого года, %</t>
  </si>
  <si>
    <t>0100</t>
  </si>
  <si>
    <t>Общегосударсвенные расходы</t>
  </si>
  <si>
    <t>0200</t>
  </si>
  <si>
    <t>Национальная оборона</t>
  </si>
  <si>
    <t>0300</t>
  </si>
  <si>
    <t>Национальная безопасность</t>
  </si>
  <si>
    <t>0400</t>
  </si>
  <si>
    <t>Национальная экономика</t>
  </si>
  <si>
    <t>Жилищно-коммунальное хозяйство</t>
  </si>
  <si>
    <t>0600</t>
  </si>
  <si>
    <t>Охана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</si>
  <si>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</si>
  <si>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</si>
  <si>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</si>
  <si>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</si>
  <si>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</si>
  <si>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</si>
  <si>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</si>
  <si>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</si>
  <si>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</si>
  <si>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</si>
  <si>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</si>
  <si>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</si>
  <si>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0401</t>
  </si>
  <si>
    <t>Общеэкономические вопросы</t>
  </si>
  <si>
    <t>Cведения об исполнении консолидированного бюджета Белгородского района по разделам и подразделам классификации расходов бюджета за 2022 год в сравнении с запланированными значениями на соответствующий финансовый год и с соответствующим периодом прошлого года</t>
  </si>
  <si>
    <t>Код бюджетной классификации</t>
  </si>
  <si>
    <t>Наименование показателей</t>
  </si>
  <si>
    <t>Доходы бюджета, всего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</si>
  <si>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</si>
  <si>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</si>
  <si>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</si>
  <si>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</si>
  <si>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</si>
  <si>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</si>
  <si>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</si>
  <si>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</si>
  <si>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</si>
  <si>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</si>
  <si>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</si>
  <si>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</si>
  <si>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</si>
  <si>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</si>
  <si>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</si>
  <si>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</si>
  <si>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</si>
  <si>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</si>
  <si>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</si>
  <si>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1.06.00.00.0.00.0000</t>
  </si>
  <si>
    <t>Налоги на имущество</t>
  </si>
  <si>
    <t>1.06.01.00.0.00.0.110</t>
  </si>
  <si>
    <t>Налог на имущество физических лиц</t>
  </si>
  <si>
    <t>1.06.06.00.0.00.0.110</t>
  </si>
  <si>
    <t>Земельный налог</t>
  </si>
  <si>
    <t>1.08.00.00.0.00.0.000</t>
  </si>
  <si>
    <t>Государственная пошлина</t>
  </si>
  <si>
    <t>1.09.00.00.0.00.0.000</t>
  </si>
  <si>
    <t>Задолженность и перерасчеты по отмененным налогам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</si>
  <si>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</si>
  <si>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</si>
  <si>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</si>
  <si>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</si>
  <si>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</si>
  <si>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</si>
  <si>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</si>
  <si>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</si>
  <si>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</si>
  <si>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</si>
  <si>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</si>
  <si>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</si>
  <si>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</si>
  <si>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</si>
  <si>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</si>
  <si>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</si>
  <si>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</si>
  <si>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</si>
  <si>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</si>
  <si>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</si>
  <si>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</si>
  <si>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</si>
  <si>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</si>
  <si>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2.02.04.00.0.00.0.000</t>
  </si>
  <si>
    <t>Иные межбюджетные трансферты</t>
  </si>
  <si>
    <t>2.07.00.00.0.00.0.000</t>
  </si>
  <si>
    <t>Прочие безвозмездные поступления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</si>
  <si>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</si>
  <si>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</si>
  <si>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бюджета, всего</t>
  </si>
  <si>
    <t>Налог, взимаемый в связи 
с применением патентной системы налогообложения</t>
  </si>
  <si>
    <t>Дотации бюджетам субъектов Российской Федерации 
и муниципальных образований</t>
  </si>
  <si>
    <t>Субвенции бюджетам субъектов Российской Федерации 
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</si>
  <si>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</si>
  <si>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</si>
  <si>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
и нематериальных активов</t>
  </si>
  <si>
    <t>Сведения об исполнении доходов консолидированного бюджета Белгородского района за 2022 год в сравнении с запланированными значениями на соответствующий финансовый год и с соответствующим периодом прошлого года</t>
  </si>
  <si>
    <t>БЮДЖЕТНЫЕ АССИГНОВАНИЯ ПО ИСТОЧНИКАМ ДЕФИЦИТА КОНСОЛИДИРОВАННОГО БЮДЖЕТА БЕЛГОРОДСКОГО РАЙОНА ЗА 2022 ГОД В СРАВНЕНИИ С СООТВЕТСТВУЮЩИМ ПЕРИОДОМ ПРОШЛОГО ГОДА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</si>
  <si>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</si>
  <si>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</si>
  <si>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 xml:space="preserve">% исполнения годового плана 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</si>
  <si>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</si>
  <si>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</si>
  <si>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</si>
  <si>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</si>
  <si>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</si>
  <si>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</si>
  <si>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</si>
  <si>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</si>
  <si>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</si>
  <si>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</si>
  <si>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</si>
  <si>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</si>
  <si>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</si>
  <si>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</si>
  <si>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</si>
  <si>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</si>
  <si>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</si>
  <si>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01 06 05 01 05 0000 540</t>
  </si>
  <si>
    <t>Предоставление бюджетных кредитов предоставленных  юридическим лицам 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</si>
  <si>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</si>
  <si>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</si>
  <si>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Всего средств, направленных на покрытие дефицита</t>
  </si>
  <si>
    <t>Бюджетные назначения на 2022 г., тыс.руб.</t>
  </si>
  <si>
    <t>Фактическое исполнения за 2022 г., тыс.руб.</t>
  </si>
  <si>
    <t>Фактическое исполнения за 2021 г., тыс.руб.</t>
  </si>
  <si>
    <t>% исполнения годового плана</t>
  </si>
  <si>
    <t>Фактическое исполнение за 2021 г., тыс.руб.</t>
  </si>
  <si>
    <t>Бюджетные назначения на 2022 г., тыс. руб.</t>
  </si>
  <si>
    <t>Фактическое исполнение за 2022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</si>
</sst>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 ;[Red]\-#,##0.0\ "/>
  </numFmts>
  <fonts count="16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49" fontId="0" fillId="0" borderId="0" xfId="0" applyNumberFormat="1"/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0" xfId="0" applyFill="1"/>
    <xf numFmtId="49" fontId="0" fillId="2" borderId="0" xfId="0" applyNumberFormat="1" applyFill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6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E11" sqref="E11"/>
    </sheetView>
  </sheetViews>
  <sheetFormatPr defaultRowHeight="15" x14ac:dyDescent="0.25"/>
  <cols>
    <col min="1" max="1" width="21" customWidth="1"/>
    <col min="2" max="2" width="45.42578125" style="36" customWidth="1"/>
    <col min="3" max="3" width="17.5703125" style="37" customWidth="1"/>
    <col min="4" max="4" width="17.42578125" style="37" customWidth="1"/>
    <col min="5" max="5" width="18.7109375" customWidth="1"/>
    <col min="6" max="6" width="18.28515625" style="39" customWidth="1"/>
    <col min="7" max="7" width="20.42578125" customWidth="1"/>
  </cols>
  <sheetData>
    <row r="1" spans="1:9" ht="62.25" customHeight="1" x14ac:dyDescent="0.2">
      <c r="A1" s="50" t="s">
        <v>178</v>
      </c>
      <c r="B1" s="50"/>
      <c r="C1" s="50"/>
      <c r="D1" s="50"/>
      <c r="E1" s="50"/>
      <c r="F1" s="50"/>
      <c r="G1" s="50"/>
    </row>
    <row r="2" spans="1:9" ht="15.75" x14ac:dyDescent="0.2">
      <c r="A2" s="16"/>
      <c r="B2" s="16"/>
      <c r="C2" s="17"/>
      <c r="D2" s="17"/>
      <c r="E2" s="16"/>
      <c r="F2" s="18"/>
      <c r="G2" s="19"/>
    </row>
    <row r="3" spans="1:9" ht="87" customHeight="1" x14ac:dyDescent="0.2">
      <c r="A3" s="20" t="s">
        <v>110</v>
      </c>
      <c r="B3" s="20" t="s">
        <v>111</v>
      </c>
      <c r="C3" s="10" t="s">
        <v>210</v>
      </c>
      <c r="D3" s="10" t="s">
        <v>211</v>
      </c>
      <c r="E3" s="11" t="s">
        <v>208</v>
      </c>
      <c r="F3" s="5" t="s">
        <v>209</v>
      </c>
      <c r="G3" s="6" t="s">
        <v>83</v>
      </c>
    </row>
    <row r="4" spans="1:9" ht="27.75" customHeight="1" x14ac:dyDescent="0.2">
      <c r="A4" s="51" t="s">
        <v>112</v>
      </c>
      <c r="B4" s="52"/>
      <c r="C4" s="45">
        <f>C5+C29</f>
        <v>8008815.3000000007</v>
      </c>
      <c r="D4" s="45">
        <f>D5+D29</f>
        <v>8059892.5</v>
      </c>
      <c r="E4" s="46">
        <f t="shared" ref="E4:E11" si="0">D4/C4*100</f>
        <v>100.6377622418137</v>
      </c>
      <c r="F4" s="45">
        <f>F5+F29</f>
        <v>7098142</v>
      </c>
      <c r="G4" s="47">
        <f>D4/F4*100</f>
        <v>113.54932741554057</v>
      </c>
    </row>
    <row r="5" spans="1:9" ht="28.5" x14ac:dyDescent="0.2">
      <c r="A5" s="20" t="s">
        <v>113</v>
      </c>
      <c r="B5" s="20" t="s">
        <v>114</v>
      </c>
      <c r="C5" s="21">
        <f>C6+C8+C10+C18+C20+C24+C25+C26+C27+C28+C15+C19</f>
        <v>2424427</v>
      </c>
      <c r="D5" s="21">
        <f>D6+D8+D10+D18+D20+D24+D25+D26+D27+D28+D15+D19</f>
        <v>2548655.3000000003</v>
      </c>
      <c r="E5" s="22">
        <f t="shared" si="0"/>
        <v>105.12402724437568</v>
      </c>
      <c r="F5" s="23">
        <f>F6+F8+F10+F18+F20+F24+F25+F26+F27+F28+F15+F19</f>
        <v>2165368.7000000002</v>
      </c>
      <c r="G5" s="24">
        <f>D5/F5*100</f>
        <v>117.70075461051968</v>
      </c>
      <c r="H5" s="25"/>
      <c r="I5" s="26"/>
    </row>
    <row r="6" spans="1:9" ht="28.5" x14ac:dyDescent="0.2">
      <c r="A6" s="20" t="s">
        <v>115</v>
      </c>
      <c r="B6" s="20" t="s">
        <v>116</v>
      </c>
      <c r="C6" s="21">
        <f>C7</f>
        <v>1423237</v>
      </c>
      <c r="D6" s="21">
        <f>D7</f>
        <v>1491540</v>
      </c>
      <c r="E6" s="22">
        <f t="shared" si="0"/>
        <v>104.79913043294968</v>
      </c>
      <c r="F6" s="23">
        <f>F7</f>
        <v>1136700.6000000001</v>
      </c>
      <c r="G6" s="24">
        <f t="shared" ref="G6:G10" si="1">D6/F6*100</f>
        <v>131.21661060089173</v>
      </c>
      <c r="H6" s="25"/>
    </row>
    <row r="7" spans="1:9" x14ac:dyDescent="0.2">
      <c r="A7" s="40" t="s">
        <v>117</v>
      </c>
      <c r="B7" s="40" t="s">
        <v>118</v>
      </c>
      <c r="C7" s="27">
        <v>1423237</v>
      </c>
      <c r="D7" s="27">
        <v>1491540</v>
      </c>
      <c r="E7" s="28">
        <f t="shared" si="0"/>
        <v>104.79913043294968</v>
      </c>
      <c r="F7" s="29">
        <v>1136700.6000000001</v>
      </c>
      <c r="G7" s="30">
        <f t="shared" si="1"/>
        <v>131.21661060089173</v>
      </c>
      <c r="H7" s="25"/>
    </row>
    <row r="8" spans="1:9" ht="42.75" x14ac:dyDescent="0.2">
      <c r="A8" s="20" t="s">
        <v>119</v>
      </c>
      <c r="B8" s="20" t="s">
        <v>120</v>
      </c>
      <c r="C8" s="21">
        <f>C9</f>
        <v>98757</v>
      </c>
      <c r="D8" s="21">
        <f>D9</f>
        <v>103817.5</v>
      </c>
      <c r="E8" s="22">
        <f t="shared" si="0"/>
        <v>105.12419372803954</v>
      </c>
      <c r="F8" s="23">
        <f>F9</f>
        <v>88151.7</v>
      </c>
      <c r="G8" s="24">
        <f t="shared" si="1"/>
        <v>117.77140996713619</v>
      </c>
      <c r="H8" s="25"/>
    </row>
    <row r="9" spans="1:9" ht="45" x14ac:dyDescent="0.2">
      <c r="A9" s="40" t="s">
        <v>121</v>
      </c>
      <c r="B9" s="40" t="s">
        <v>122</v>
      </c>
      <c r="C9" s="27">
        <v>98757</v>
      </c>
      <c r="D9" s="27">
        <v>103817.5</v>
      </c>
      <c r="E9" s="28">
        <f t="shared" si="0"/>
        <v>105.12419372803954</v>
      </c>
      <c r="F9" s="29">
        <v>88151.7</v>
      </c>
      <c r="G9" s="30">
        <f t="shared" si="1"/>
        <v>117.77140996713619</v>
      </c>
      <c r="H9" s="25"/>
    </row>
    <row r="10" spans="1:9" ht="28.5" x14ac:dyDescent="0.2">
      <c r="A10" s="20" t="s">
        <v>123</v>
      </c>
      <c r="B10" s="20" t="s">
        <v>124</v>
      </c>
      <c r="C10" s="21">
        <f>C11+C12+C13+C14</f>
        <v>97037</v>
      </c>
      <c r="D10" s="21">
        <f>D11+D12+D13+D14</f>
        <v>95555.6</v>
      </c>
      <c r="E10" s="22">
        <f t="shared" si="0"/>
        <v>98.473365829528944</v>
      </c>
      <c r="F10" s="23">
        <f>F11+F12+F13+F14</f>
        <v>80026.7</v>
      </c>
      <c r="G10" s="24">
        <f t="shared" si="1"/>
        <v>119.4046486984969</v>
      </c>
      <c r="H10" s="25"/>
    </row>
    <row r="11" spans="1:9" ht="30" x14ac:dyDescent="0.2">
      <c r="A11" s="40" t="s">
        <v>125</v>
      </c>
      <c r="B11" s="40" t="s">
        <v>126</v>
      </c>
      <c r="C11" s="27">
        <v>29777</v>
      </c>
      <c r="D11" s="27">
        <v>30136.400000000001</v>
      </c>
      <c r="E11" s="28">
        <f t="shared" si="0"/>
        <v>101.20697182389094</v>
      </c>
      <c r="F11" s="29">
        <v>0</v>
      </c>
      <c r="G11" s="30">
        <v>0</v>
      </c>
      <c r="H11" s="25"/>
    </row>
    <row r="12" spans="1:9" ht="30" x14ac:dyDescent="0.2">
      <c r="A12" s="40" t="s">
        <v>127</v>
      </c>
      <c r="B12" s="40" t="s">
        <v>128</v>
      </c>
      <c r="C12" s="27">
        <v>0</v>
      </c>
      <c r="D12" s="27">
        <v>-4109.1000000000004</v>
      </c>
      <c r="E12" s="28">
        <v>0</v>
      </c>
      <c r="F12" s="29">
        <v>20227.5</v>
      </c>
      <c r="G12" s="30">
        <v>0</v>
      </c>
      <c r="H12" s="25"/>
    </row>
    <row r="13" spans="1:9" x14ac:dyDescent="0.2">
      <c r="A13" s="40" t="s">
        <v>129</v>
      </c>
      <c r="B13" s="40" t="s">
        <v>130</v>
      </c>
      <c r="C13" s="27">
        <v>11931</v>
      </c>
      <c r="D13" s="27">
        <v>11947.8</v>
      </c>
      <c r="E13" s="28">
        <f>D13/C13*100</f>
        <v>100.14080965551923</v>
      </c>
      <c r="F13" s="29">
        <v>4522</v>
      </c>
      <c r="G13" s="30">
        <f t="shared" ref="G13" si="2">D13/F13*100</f>
        <v>264.21494913754975</v>
      </c>
      <c r="H13" s="25"/>
    </row>
    <row r="14" spans="1:9" ht="45" x14ac:dyDescent="0.2">
      <c r="A14" s="40" t="s">
        <v>131</v>
      </c>
      <c r="B14" s="40" t="s">
        <v>172</v>
      </c>
      <c r="C14" s="27">
        <v>55329</v>
      </c>
      <c r="D14" s="27">
        <v>57580.5</v>
      </c>
      <c r="E14" s="28">
        <f>D14/C14*100</f>
        <v>104.06929458331074</v>
      </c>
      <c r="F14" s="29">
        <v>55277.2</v>
      </c>
      <c r="G14" s="30">
        <f t="shared" ref="G14:G17" si="3">D14/F14*100</f>
        <v>104.16681742201126</v>
      </c>
      <c r="H14" s="25"/>
    </row>
    <row r="15" spans="1:9" ht="14.25" x14ac:dyDescent="0.2">
      <c r="A15" s="20" t="s">
        <v>132</v>
      </c>
      <c r="B15" s="20" t="s">
        <v>133</v>
      </c>
      <c r="C15" s="21">
        <f>C16+C17</f>
        <v>572405</v>
      </c>
      <c r="D15" s="21">
        <f t="shared" ref="D15:F15" si="4">D16+D17</f>
        <v>623231.30000000005</v>
      </c>
      <c r="E15" s="31">
        <f t="shared" si="4"/>
        <v>217.00680345759321</v>
      </c>
      <c r="F15" s="31">
        <f t="shared" si="4"/>
        <v>607889.1</v>
      </c>
      <c r="G15" s="24">
        <f t="shared" si="3"/>
        <v>102.52384851118404</v>
      </c>
      <c r="H15" s="25"/>
    </row>
    <row r="16" spans="1:9" x14ac:dyDescent="0.2">
      <c r="A16" s="40" t="s">
        <v>134</v>
      </c>
      <c r="B16" s="40" t="s">
        <v>135</v>
      </c>
      <c r="C16" s="27">
        <v>181286</v>
      </c>
      <c r="D16" s="27">
        <v>194841.9</v>
      </c>
      <c r="E16" s="28">
        <f t="shared" ref="E16:E17" si="5">D16/C16*100</f>
        <v>107.47763202894873</v>
      </c>
      <c r="F16" s="29">
        <v>163457.60000000001</v>
      </c>
      <c r="G16" s="30">
        <f t="shared" si="3"/>
        <v>119.20026967237986</v>
      </c>
      <c r="H16" s="25"/>
    </row>
    <row r="17" spans="1:8" x14ac:dyDescent="0.2">
      <c r="A17" s="40" t="s">
        <v>136</v>
      </c>
      <c r="B17" s="40" t="s">
        <v>137</v>
      </c>
      <c r="C17" s="27">
        <v>391119</v>
      </c>
      <c r="D17" s="27">
        <v>428389.4</v>
      </c>
      <c r="E17" s="28">
        <f t="shared" si="5"/>
        <v>109.52917142864449</v>
      </c>
      <c r="F17" s="29">
        <v>444431.5</v>
      </c>
      <c r="G17" s="30">
        <f t="shared" si="3"/>
        <v>96.390422371051571</v>
      </c>
      <c r="H17" s="25"/>
    </row>
    <row r="18" spans="1:8" ht="28.5" x14ac:dyDescent="0.2">
      <c r="A18" s="20" t="s">
        <v>138</v>
      </c>
      <c r="B18" s="20" t="s">
        <v>139</v>
      </c>
      <c r="C18" s="21">
        <v>22912</v>
      </c>
      <c r="D18" s="21">
        <v>23063.8</v>
      </c>
      <c r="E18" s="22">
        <f>D18/C18*100</f>
        <v>100.66253491620112</v>
      </c>
      <c r="F18" s="23">
        <v>20965.2</v>
      </c>
      <c r="G18" s="24">
        <f>D18/F18*100</f>
        <v>110.00992120275504</v>
      </c>
      <c r="H18" s="25"/>
    </row>
    <row r="19" spans="1:8" ht="28.5" x14ac:dyDescent="0.2">
      <c r="A19" s="41" t="s">
        <v>140</v>
      </c>
      <c r="B19" s="41" t="s">
        <v>141</v>
      </c>
      <c r="C19" s="21">
        <v>0</v>
      </c>
      <c r="D19" s="21">
        <v>-26.4</v>
      </c>
      <c r="E19" s="22">
        <v>0</v>
      </c>
      <c r="F19" s="23">
        <v>-467.9</v>
      </c>
      <c r="G19" s="24">
        <f>D19/F19*100</f>
        <v>5.6422312459927335</v>
      </c>
      <c r="H19" s="25"/>
    </row>
    <row r="20" spans="1:8" ht="42.75" x14ac:dyDescent="0.2">
      <c r="A20" s="20" t="s">
        <v>142</v>
      </c>
      <c r="B20" s="20" t="s">
        <v>143</v>
      </c>
      <c r="C20" s="21">
        <f>C21+C22+C23</f>
        <v>133796</v>
      </c>
      <c r="D20" s="21">
        <f>D21+D22+D23</f>
        <v>134765.20000000001</v>
      </c>
      <c r="E20" s="22">
        <f>D20/C20*100</f>
        <v>100.72438637926395</v>
      </c>
      <c r="F20" s="23">
        <f>F21+F22+F23</f>
        <v>129277.6</v>
      </c>
      <c r="G20" s="24">
        <f>D20/F20*100</f>
        <v>104.24481890134099</v>
      </c>
      <c r="H20" s="25"/>
    </row>
    <row r="21" spans="1:8" ht="30" x14ac:dyDescent="0.2">
      <c r="A21" s="40" t="s">
        <v>144</v>
      </c>
      <c r="B21" s="40" t="s">
        <v>145</v>
      </c>
      <c r="C21" s="27">
        <v>0</v>
      </c>
      <c r="D21" s="27">
        <v>0</v>
      </c>
      <c r="E21" s="28">
        <v>0</v>
      </c>
      <c r="F21" s="29">
        <v>0</v>
      </c>
      <c r="G21" s="30">
        <v>0</v>
      </c>
      <c r="H21" s="25"/>
    </row>
    <row r="22" spans="1:8" ht="120" x14ac:dyDescent="0.2">
      <c r="A22" s="40" t="s">
        <v>146</v>
      </c>
      <c r="B22" s="40" t="s">
        <v>175</v>
      </c>
      <c r="C22" s="27">
        <v>126341</v>
      </c>
      <c r="D22" s="27">
        <v>127200.2</v>
      </c>
      <c r="E22" s="28">
        <f>D22/C22*100</f>
        <v>100.68006427050602</v>
      </c>
      <c r="F22" s="29">
        <v>122963.8</v>
      </c>
      <c r="G22" s="30">
        <f t="shared" ref="G22:G23" si="6">D22/F22*100</f>
        <v>103.44524160769267</v>
      </c>
      <c r="H22" s="25"/>
    </row>
    <row r="23" spans="1:8" ht="105" x14ac:dyDescent="0.2">
      <c r="A23" s="40" t="s">
        <v>147</v>
      </c>
      <c r="B23" s="40" t="s">
        <v>176</v>
      </c>
      <c r="C23" s="27">
        <v>7455</v>
      </c>
      <c r="D23" s="27">
        <v>7565</v>
      </c>
      <c r="E23" s="28">
        <f>D23/C23*100</f>
        <v>101.47551978537894</v>
      </c>
      <c r="F23" s="29">
        <v>6313.8</v>
      </c>
      <c r="G23" s="30">
        <f t="shared" si="6"/>
        <v>119.81690899299946</v>
      </c>
      <c r="H23" s="25"/>
    </row>
    <row r="24" spans="1:8" ht="28.5" x14ac:dyDescent="0.2">
      <c r="A24" s="42" t="s">
        <v>148</v>
      </c>
      <c r="B24" s="42" t="s">
        <v>149</v>
      </c>
      <c r="C24" s="32">
        <v>2302</v>
      </c>
      <c r="D24" s="32">
        <v>2304.5</v>
      </c>
      <c r="E24" s="33">
        <f>D24/C24*100</f>
        <v>100.10860121633362</v>
      </c>
      <c r="F24" s="34">
        <v>1032.5</v>
      </c>
      <c r="G24" s="24">
        <f>D24/F24*100</f>
        <v>223.19612590799031</v>
      </c>
      <c r="H24" s="25"/>
    </row>
    <row r="25" spans="1:8" ht="28.5" x14ac:dyDescent="0.2">
      <c r="A25" s="20" t="s">
        <v>150</v>
      </c>
      <c r="B25" s="20" t="s">
        <v>151</v>
      </c>
      <c r="C25" s="21">
        <v>4323</v>
      </c>
      <c r="D25" s="21">
        <v>4391.8</v>
      </c>
      <c r="E25" s="22">
        <v>0</v>
      </c>
      <c r="F25" s="23">
        <v>6987.3</v>
      </c>
      <c r="G25" s="24">
        <f>D25/F25*100</f>
        <v>62.854035178108859</v>
      </c>
      <c r="H25" s="25"/>
    </row>
    <row r="26" spans="1:8" ht="28.5" x14ac:dyDescent="0.2">
      <c r="A26" s="42" t="s">
        <v>152</v>
      </c>
      <c r="B26" s="42" t="s">
        <v>177</v>
      </c>
      <c r="C26" s="32">
        <v>50365</v>
      </c>
      <c r="D26" s="32">
        <v>50529.7</v>
      </c>
      <c r="E26" s="33">
        <f t="shared" ref="E26:E35" si="7">D26/C26*100</f>
        <v>100.32701280651246</v>
      </c>
      <c r="F26" s="34">
        <v>84350.1</v>
      </c>
      <c r="G26" s="35">
        <f t="shared" ref="G26" si="8">D26/F26*100</f>
        <v>59.904730403402006</v>
      </c>
      <c r="H26" s="25"/>
    </row>
    <row r="27" spans="1:8" ht="28.5" x14ac:dyDescent="0.2">
      <c r="A27" s="20" t="s">
        <v>153</v>
      </c>
      <c r="B27" s="20" t="s">
        <v>154</v>
      </c>
      <c r="C27" s="21">
        <v>12197</v>
      </c>
      <c r="D27" s="21">
        <v>12506.9</v>
      </c>
      <c r="E27" s="22">
        <f t="shared" si="7"/>
        <v>102.54078871853733</v>
      </c>
      <c r="F27" s="23">
        <v>8266.1</v>
      </c>
      <c r="G27" s="24">
        <f>D27/F27*100</f>
        <v>151.30351677332717</v>
      </c>
      <c r="H27" s="25"/>
    </row>
    <row r="28" spans="1:8" ht="28.5" x14ac:dyDescent="0.2">
      <c r="A28" s="20" t="s">
        <v>155</v>
      </c>
      <c r="B28" s="20" t="s">
        <v>156</v>
      </c>
      <c r="C28" s="21">
        <v>7096</v>
      </c>
      <c r="D28" s="21">
        <v>6975.4</v>
      </c>
      <c r="E28" s="22">
        <f t="shared" si="7"/>
        <v>98.300450958286362</v>
      </c>
      <c r="F28" s="23">
        <v>2189.6999999999998</v>
      </c>
      <c r="G28" s="24">
        <f>D28/F28*100</f>
        <v>318.55505320363523</v>
      </c>
      <c r="H28" s="25"/>
    </row>
    <row r="29" spans="1:8" ht="28.5" x14ac:dyDescent="0.2">
      <c r="A29" s="20" t="s">
        <v>157</v>
      </c>
      <c r="B29" s="20" t="s">
        <v>158</v>
      </c>
      <c r="C29" s="21">
        <f>C31+C32+C33+C34+C35</f>
        <v>5584388.3000000007</v>
      </c>
      <c r="D29" s="21">
        <f>D31+D32+D33+D34+D35</f>
        <v>5511237.1999999993</v>
      </c>
      <c r="E29" s="22">
        <f t="shared" si="7"/>
        <v>98.690078553455862</v>
      </c>
      <c r="F29" s="23">
        <f>F31+F32+F33+F34+F36+F35</f>
        <v>4932773.3</v>
      </c>
      <c r="G29" s="24">
        <f>D29/F29*100</f>
        <v>111.72695084122353</v>
      </c>
      <c r="H29" s="25"/>
    </row>
    <row r="30" spans="1:8" ht="42.75" x14ac:dyDescent="0.2">
      <c r="A30" s="20" t="s">
        <v>159</v>
      </c>
      <c r="B30" s="20" t="s">
        <v>160</v>
      </c>
      <c r="C30" s="21">
        <f>C31+C32+C33+C34</f>
        <v>5571500.3000000007</v>
      </c>
      <c r="D30" s="21">
        <f>D31+D32+D33+D34</f>
        <v>5511092.3999999994</v>
      </c>
      <c r="E30" s="22">
        <f t="shared" si="7"/>
        <v>98.915769599797002</v>
      </c>
      <c r="F30" s="23">
        <f>F31+F32+F33+F34+F35</f>
        <v>4932893.5</v>
      </c>
      <c r="G30" s="24">
        <f>D30/F30*100</f>
        <v>111.72129298960132</v>
      </c>
      <c r="H30" s="25"/>
    </row>
    <row r="31" spans="1:8" ht="42.75" x14ac:dyDescent="0.2">
      <c r="A31" s="42" t="s">
        <v>161</v>
      </c>
      <c r="B31" s="42" t="s">
        <v>173</v>
      </c>
      <c r="C31" s="32">
        <v>714240.1</v>
      </c>
      <c r="D31" s="32">
        <v>714240.1</v>
      </c>
      <c r="E31" s="33">
        <f t="shared" si="7"/>
        <v>100</v>
      </c>
      <c r="F31" s="34">
        <v>642342.30000000005</v>
      </c>
      <c r="G31" s="24">
        <f t="shared" ref="G31:G33" si="9">D31/F31*100</f>
        <v>111.19306637598052</v>
      </c>
      <c r="H31" s="25"/>
    </row>
    <row r="32" spans="1:8" ht="42.75" x14ac:dyDescent="0.2">
      <c r="A32" s="20" t="s">
        <v>162</v>
      </c>
      <c r="B32" s="20" t="s">
        <v>163</v>
      </c>
      <c r="C32" s="21">
        <v>1225827.6000000001</v>
      </c>
      <c r="D32" s="21">
        <v>1197466.8999999999</v>
      </c>
      <c r="E32" s="22">
        <f t="shared" si="7"/>
        <v>97.686403862990176</v>
      </c>
      <c r="F32" s="23">
        <v>873216.1</v>
      </c>
      <c r="G32" s="24">
        <f t="shared" si="9"/>
        <v>137.13293879945638</v>
      </c>
      <c r="H32" s="25"/>
    </row>
    <row r="33" spans="1:8" ht="51.75" customHeight="1" x14ac:dyDescent="0.2">
      <c r="A33" s="42" t="s">
        <v>164</v>
      </c>
      <c r="B33" s="42" t="s">
        <v>174</v>
      </c>
      <c r="C33" s="32">
        <v>3326946.2</v>
      </c>
      <c r="D33" s="32">
        <v>3294899.1</v>
      </c>
      <c r="E33" s="33">
        <f t="shared" si="7"/>
        <v>99.036741261400621</v>
      </c>
      <c r="F33" s="34">
        <v>3137200.2</v>
      </c>
      <c r="G33" s="24">
        <f t="shared" si="9"/>
        <v>105.02674008499679</v>
      </c>
      <c r="H33" s="25"/>
    </row>
    <row r="34" spans="1:8" ht="28.5" x14ac:dyDescent="0.2">
      <c r="A34" s="20" t="s">
        <v>165</v>
      </c>
      <c r="B34" s="20" t="s">
        <v>166</v>
      </c>
      <c r="C34" s="21">
        <v>304486.40000000002</v>
      </c>
      <c r="D34" s="21">
        <v>304486.3</v>
      </c>
      <c r="E34" s="22">
        <f t="shared" si="7"/>
        <v>99.999967157810659</v>
      </c>
      <c r="F34" s="23">
        <v>279744.90000000002</v>
      </c>
      <c r="G34" s="24">
        <f>D34/F34*100</f>
        <v>108.84427204928488</v>
      </c>
      <c r="H34" s="25"/>
    </row>
    <row r="35" spans="1:8" ht="28.5" x14ac:dyDescent="0.2">
      <c r="A35" s="20" t="s">
        <v>167</v>
      </c>
      <c r="B35" s="20" t="s">
        <v>168</v>
      </c>
      <c r="C35" s="21">
        <v>12888</v>
      </c>
      <c r="D35" s="21">
        <v>144.80000000000001</v>
      </c>
      <c r="E35" s="22">
        <f t="shared" si="7"/>
        <v>1.1235257603972688</v>
      </c>
      <c r="F35" s="23">
        <v>390</v>
      </c>
      <c r="G35" s="24">
        <f>D35/F35*100</f>
        <v>37.128205128205131</v>
      </c>
      <c r="H35" s="25"/>
    </row>
    <row r="36" spans="1:8" ht="57" x14ac:dyDescent="0.2">
      <c r="A36" s="20" t="s">
        <v>169</v>
      </c>
      <c r="B36" s="20" t="s">
        <v>170</v>
      </c>
      <c r="C36" s="21">
        <v>0</v>
      </c>
      <c r="D36" s="21">
        <v>0</v>
      </c>
      <c r="E36" s="22">
        <v>0</v>
      </c>
      <c r="F36" s="23">
        <v>-120.2</v>
      </c>
      <c r="G36" s="24">
        <f>D36/F36*100</f>
        <v>0</v>
      </c>
      <c r="H36" s="25"/>
    </row>
    <row r="37" spans="1:8" x14ac:dyDescent="0.25">
      <c r="D37" s="38"/>
    </row>
  </sheetData>
  <mergeCells count="2">
    <mergeCell ref="A1:G1"/>
    <mergeCell ref="A4:B4"/>
  </mergeCell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61"/>
  <sheetViews>
    <sheetView showGridLines="0" workbookViewId="0">
      <selection activeCell="D13" sqref="D13"/>
    </sheetView>
  </sheetViews>
  <sheetFormatPr defaultRowHeight="12.75" customHeight="1" outlineLevelRow="1" x14ac:dyDescent="0.2"/>
  <cols>
    <col min="1" max="1" width="10.28515625" customWidth="1"/>
    <col min="2" max="2" width="36.140625" customWidth="1"/>
    <col min="3" max="3" width="18.42578125" customWidth="1"/>
    <col min="4" max="4" width="17.7109375" customWidth="1"/>
    <col min="5" max="5" width="18.42578125" customWidth="1"/>
    <col min="6" max="6" width="17.7109375" customWidth="1"/>
    <col min="7" max="7" width="20.85546875" customWidth="1"/>
    <col min="8" max="8" width="14.5703125" customWidth="1"/>
  </cols>
  <sheetData>
    <row r="1" spans="1:8" x14ac:dyDescent="0.2">
      <c r="A1" s="54"/>
      <c r="B1" s="54"/>
      <c r="C1" s="54"/>
      <c r="D1" s="54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4.25" x14ac:dyDescent="0.2">
      <c r="A3" s="55" t="s">
        <v>109</v>
      </c>
      <c r="B3" s="55"/>
      <c r="C3" s="55"/>
      <c r="D3" s="55"/>
      <c r="E3" s="55"/>
      <c r="F3" s="55"/>
      <c r="G3" s="55"/>
      <c r="H3" s="2"/>
    </row>
    <row r="4" spans="1:8" ht="14.25" x14ac:dyDescent="0.2">
      <c r="A4" s="55"/>
      <c r="B4" s="55"/>
      <c r="C4" s="55"/>
      <c r="D4" s="55"/>
      <c r="E4" s="55"/>
      <c r="F4" s="55"/>
      <c r="G4" s="55"/>
      <c r="H4" s="2"/>
    </row>
    <row r="5" spans="1:8" ht="24.75" customHeight="1" x14ac:dyDescent="0.2">
      <c r="A5" s="55"/>
      <c r="B5" s="55"/>
      <c r="C5" s="55"/>
      <c r="D5" s="55"/>
      <c r="E5" s="55"/>
      <c r="F5" s="55"/>
      <c r="G5" s="55"/>
      <c r="H5" s="1"/>
    </row>
    <row r="6" spans="1:8" x14ac:dyDescent="0.2">
      <c r="A6" s="3"/>
      <c r="B6" s="3"/>
      <c r="C6" s="3"/>
      <c r="D6" s="3"/>
      <c r="E6" s="3"/>
      <c r="F6" s="3"/>
      <c r="G6" s="1"/>
      <c r="H6" s="1"/>
    </row>
    <row r="7" spans="1:8" ht="85.5" customHeight="1" x14ac:dyDescent="0.2">
      <c r="A7" s="10" t="s">
        <v>81</v>
      </c>
      <c r="B7" s="10" t="s">
        <v>82</v>
      </c>
      <c r="C7" s="10" t="s">
        <v>210</v>
      </c>
      <c r="D7" s="10" t="s">
        <v>211</v>
      </c>
      <c r="E7" s="11" t="s">
        <v>208</v>
      </c>
      <c r="F7" s="5" t="s">
        <v>209</v>
      </c>
      <c r="G7" s="6" t="s">
        <v>83</v>
      </c>
    </row>
    <row r="8" spans="1:8" ht="29.25" customHeight="1" x14ac:dyDescent="0.2">
      <c r="A8" s="53" t="s">
        <v>171</v>
      </c>
      <c r="B8" s="53"/>
      <c r="C8" s="48">
        <f>C9+C16+C19+C23+C29+C33+C36+C42+C45+C49+C55+C59</f>
        <v>8059826.3999999994</v>
      </c>
      <c r="D8" s="48">
        <f>D9+D16+D19+D23+D29+D33+D36+D42+D45+D49+D55+D59</f>
        <v>7982562.9700000007</v>
      </c>
      <c r="E8" s="49">
        <f>D8/C8*100</f>
        <v>99.041376002837993</v>
      </c>
      <c r="F8" s="48">
        <f>F9+F16+F19+F23+F29+F33+F36+F42+F45+F49+F55+F59</f>
        <v>7485807.5099999979</v>
      </c>
      <c r="G8" s="49">
        <f>D8/F8*100</f>
        <v>106.63596357956581</v>
      </c>
      <c r="H8" s="9"/>
    </row>
    <row r="9" spans="1:8" ht="26.25" customHeight="1" x14ac:dyDescent="0.2">
      <c r="A9" s="10" t="s">
        <v>84</v>
      </c>
      <c r="B9" s="10" t="s">
        <v>85</v>
      </c>
      <c r="C9" s="12">
        <f t="shared" ref="C9:F9" si="0">C10+C11+C12+C13+C14+C15</f>
        <v>319000.10000000003</v>
      </c>
      <c r="D9" s="12">
        <f t="shared" si="0"/>
        <v>317904.44</v>
      </c>
      <c r="E9" s="13">
        <f t="shared" ref="E9:E61" si="1">D9/C9*100</f>
        <v>99.656533023030391</v>
      </c>
      <c r="F9" s="12">
        <f t="shared" si="0"/>
        <v>293626.48000000004</v>
      </c>
      <c r="G9" s="14">
        <f>D9/F9*100</f>
        <v>108.26831422016161</v>
      </c>
    </row>
    <row r="10" spans="1:8" ht="90" outlineLevel="1" x14ac:dyDescent="0.2">
      <c r="A10" s="4" t="s">
        <v>0</v>
      </c>
      <c r="B10" s="4" t="s">
        <v>1</v>
      </c>
      <c r="C10" s="7">
        <v>273840.57</v>
      </c>
      <c r="D10" s="7">
        <v>273650.67</v>
      </c>
      <c r="E10" s="8">
        <f t="shared" si="1"/>
        <v>99.930653080367165</v>
      </c>
      <c r="F10" s="7">
        <v>253577.81</v>
      </c>
      <c r="G10" s="15">
        <f>D10/F10*100</f>
        <v>107.91585825273906</v>
      </c>
    </row>
    <row r="11" spans="1:8" ht="15" outlineLevel="1" x14ac:dyDescent="0.2">
      <c r="A11" s="4" t="s">
        <v>2</v>
      </c>
      <c r="B11" s="4" t="s">
        <v>3</v>
      </c>
      <c r="C11" s="7">
        <v>306</v>
      </c>
      <c r="D11" s="7">
        <v>306</v>
      </c>
      <c r="E11" s="8">
        <f t="shared" si="1"/>
        <v>100</v>
      </c>
      <c r="F11" s="7">
        <v>27.5</v>
      </c>
      <c r="G11" s="15">
        <f t="shared" ref="G11:G61" si="2">D11/F11*100</f>
        <v>1112.7272727272727</v>
      </c>
    </row>
    <row r="12" spans="1:8" ht="75" outlineLevel="1" x14ac:dyDescent="0.2">
      <c r="A12" s="4" t="s">
        <v>4</v>
      </c>
      <c r="B12" s="4" t="s">
        <v>5</v>
      </c>
      <c r="C12" s="7">
        <v>25366.720000000001</v>
      </c>
      <c r="D12" s="7">
        <v>25366.720000000001</v>
      </c>
      <c r="E12" s="8">
        <f t="shared" si="1"/>
        <v>100</v>
      </c>
      <c r="F12" s="7">
        <v>23948.09</v>
      </c>
      <c r="G12" s="15">
        <f t="shared" si="2"/>
        <v>105.92377095626415</v>
      </c>
    </row>
    <row r="13" spans="1:8" ht="30" outlineLevel="1" x14ac:dyDescent="0.2">
      <c r="A13" s="4" t="s">
        <v>6</v>
      </c>
      <c r="B13" s="4" t="s">
        <v>7</v>
      </c>
      <c r="C13" s="7">
        <v>3931.45</v>
      </c>
      <c r="D13" s="7">
        <v>3931.45</v>
      </c>
      <c r="E13" s="8">
        <f t="shared" si="1"/>
        <v>100</v>
      </c>
      <c r="F13" s="7">
        <v>3647.01</v>
      </c>
      <c r="G13" s="15">
        <f t="shared" si="2"/>
        <v>107.79926569984725</v>
      </c>
    </row>
    <row r="14" spans="1:8" ht="15" outlineLevel="1" x14ac:dyDescent="0.2">
      <c r="A14" s="4" t="s">
        <v>8</v>
      </c>
      <c r="B14" s="4" t="s">
        <v>9</v>
      </c>
      <c r="C14" s="7">
        <v>832.66</v>
      </c>
      <c r="D14" s="7">
        <v>0</v>
      </c>
      <c r="E14" s="8">
        <f t="shared" si="1"/>
        <v>0</v>
      </c>
      <c r="F14" s="8"/>
      <c r="G14" s="15"/>
    </row>
    <row r="15" spans="1:8" ht="30" outlineLevel="1" x14ac:dyDescent="0.2">
      <c r="A15" s="4" t="s">
        <v>10</v>
      </c>
      <c r="B15" s="4" t="s">
        <v>11</v>
      </c>
      <c r="C15" s="7">
        <v>14722.7</v>
      </c>
      <c r="D15" s="7">
        <v>14649.6</v>
      </c>
      <c r="E15" s="8">
        <f t="shared" si="1"/>
        <v>99.503487811338957</v>
      </c>
      <c r="F15" s="7">
        <v>12426.07</v>
      </c>
      <c r="G15" s="15">
        <f t="shared" si="2"/>
        <v>117.89407270359817</v>
      </c>
    </row>
    <row r="16" spans="1:8" ht="25.5" customHeight="1" x14ac:dyDescent="0.2">
      <c r="A16" s="10" t="s">
        <v>86</v>
      </c>
      <c r="B16" s="10" t="s">
        <v>87</v>
      </c>
      <c r="C16" s="12">
        <f>C17+C18</f>
        <v>7285.45</v>
      </c>
      <c r="D16" s="12">
        <f>D17+D18</f>
        <v>7284.7</v>
      </c>
      <c r="E16" s="13">
        <f t="shared" si="1"/>
        <v>99.989705508925326</v>
      </c>
      <c r="F16" s="12">
        <f>F17+F18</f>
        <v>7167.73</v>
      </c>
      <c r="G16" s="14">
        <f t="shared" si="2"/>
        <v>101.63189740684987</v>
      </c>
    </row>
    <row r="17" spans="1:7" ht="30" outlineLevel="1" x14ac:dyDescent="0.2">
      <c r="A17" s="4" t="s">
        <v>12</v>
      </c>
      <c r="B17" s="4" t="s">
        <v>13</v>
      </c>
      <c r="C17" s="7">
        <v>6856.5</v>
      </c>
      <c r="D17" s="7">
        <v>6856.5</v>
      </c>
      <c r="E17" s="8">
        <f t="shared" si="1"/>
        <v>100</v>
      </c>
      <c r="F17" s="7">
        <v>6390.54</v>
      </c>
      <c r="G17" s="15">
        <f t="shared" si="2"/>
        <v>107.29140260447474</v>
      </c>
    </row>
    <row r="18" spans="1:7" ht="30" outlineLevel="1" x14ac:dyDescent="0.2">
      <c r="A18" s="4" t="s">
        <v>14</v>
      </c>
      <c r="B18" s="4" t="s">
        <v>15</v>
      </c>
      <c r="C18" s="7">
        <v>428.95</v>
      </c>
      <c r="D18" s="7">
        <v>428.2</v>
      </c>
      <c r="E18" s="8">
        <f t="shared" si="1"/>
        <v>99.825154446905231</v>
      </c>
      <c r="F18" s="7">
        <v>777.19</v>
      </c>
      <c r="G18" s="15">
        <f t="shared" si="2"/>
        <v>55.095922489996006</v>
      </c>
    </row>
    <row r="19" spans="1:7" ht="31.5" customHeight="1" x14ac:dyDescent="0.2">
      <c r="A19" s="10" t="s">
        <v>88</v>
      </c>
      <c r="B19" s="10" t="s">
        <v>89</v>
      </c>
      <c r="C19" s="12">
        <f>C20+C21+C22</f>
        <v>57822.16</v>
      </c>
      <c r="D19" s="12">
        <f>D20+D21+D22</f>
        <v>57332.4</v>
      </c>
      <c r="E19" s="13">
        <f t="shared" si="1"/>
        <v>99.15298909622193</v>
      </c>
      <c r="F19" s="12">
        <f>F20+F21+F22</f>
        <v>22291.010000000002</v>
      </c>
      <c r="G19" s="14">
        <f t="shared" si="2"/>
        <v>257.19965133926183</v>
      </c>
    </row>
    <row r="20" spans="1:7" ht="15" outlineLevel="1" x14ac:dyDescent="0.2">
      <c r="A20" s="4" t="s">
        <v>16</v>
      </c>
      <c r="B20" s="4" t="s">
        <v>17</v>
      </c>
      <c r="C20" s="7">
        <v>2557.8000000000002</v>
      </c>
      <c r="D20" s="7">
        <v>2557.8000000000002</v>
      </c>
      <c r="E20" s="8">
        <f t="shared" si="1"/>
        <v>100</v>
      </c>
      <c r="F20" s="7">
        <v>2566</v>
      </c>
      <c r="G20" s="15">
        <f t="shared" si="2"/>
        <v>99.680436477007021</v>
      </c>
    </row>
    <row r="21" spans="1:7" ht="60" outlineLevel="1" x14ac:dyDescent="0.2">
      <c r="A21" s="4" t="s">
        <v>18</v>
      </c>
      <c r="B21" s="4" t="s">
        <v>19</v>
      </c>
      <c r="C21" s="7">
        <v>3442.24</v>
      </c>
      <c r="D21" s="7">
        <v>3442.24</v>
      </c>
      <c r="E21" s="8">
        <f t="shared" si="1"/>
        <v>100</v>
      </c>
      <c r="F21" s="7">
        <v>631.49</v>
      </c>
      <c r="G21" s="15">
        <f t="shared" si="2"/>
        <v>545.09810131593531</v>
      </c>
    </row>
    <row r="22" spans="1:7" ht="45" outlineLevel="1" x14ac:dyDescent="0.2">
      <c r="A22" s="4" t="s">
        <v>20</v>
      </c>
      <c r="B22" s="4" t="s">
        <v>21</v>
      </c>
      <c r="C22" s="7">
        <v>51822.12</v>
      </c>
      <c r="D22" s="7">
        <v>51332.36</v>
      </c>
      <c r="E22" s="8">
        <f t="shared" si="1"/>
        <v>99.05492094881491</v>
      </c>
      <c r="F22" s="7">
        <v>19093.52</v>
      </c>
      <c r="G22" s="15">
        <f t="shared" si="2"/>
        <v>268.84702244531127</v>
      </c>
    </row>
    <row r="23" spans="1:7" ht="32.25" customHeight="1" x14ac:dyDescent="0.2">
      <c r="A23" s="10" t="s">
        <v>90</v>
      </c>
      <c r="B23" s="10" t="s">
        <v>91</v>
      </c>
      <c r="C23" s="12">
        <f>C24+C25+C26+C27+C28</f>
        <v>723810.12000000011</v>
      </c>
      <c r="D23" s="12">
        <f>D24+D25+D26+D27+D28</f>
        <v>718780.37</v>
      </c>
      <c r="E23" s="13">
        <f t="shared" si="1"/>
        <v>99.305100901324778</v>
      </c>
      <c r="F23" s="12">
        <f>F24+F25+F26+F27+F28</f>
        <v>1055946.31</v>
      </c>
      <c r="G23" s="14">
        <f t="shared" si="2"/>
        <v>68.069783775275454</v>
      </c>
    </row>
    <row r="24" spans="1:7" ht="19.5" customHeight="1" x14ac:dyDescent="0.2">
      <c r="A24" s="4" t="s">
        <v>107</v>
      </c>
      <c r="B24" s="4" t="s">
        <v>108</v>
      </c>
      <c r="C24" s="12"/>
      <c r="D24" s="12"/>
      <c r="E24" s="8"/>
      <c r="F24" s="7">
        <v>501</v>
      </c>
      <c r="G24" s="15">
        <f t="shared" si="2"/>
        <v>0</v>
      </c>
    </row>
    <row r="25" spans="1:7" ht="15" outlineLevel="1" x14ac:dyDescent="0.2">
      <c r="A25" s="4" t="s">
        <v>22</v>
      </c>
      <c r="B25" s="4" t="s">
        <v>23</v>
      </c>
      <c r="C25" s="7">
        <v>680.3</v>
      </c>
      <c r="D25" s="7">
        <v>95</v>
      </c>
      <c r="E25" s="8">
        <f t="shared" si="1"/>
        <v>13.964427458474205</v>
      </c>
      <c r="F25" s="7">
        <v>100</v>
      </c>
      <c r="G25" s="15">
        <f t="shared" si="2"/>
        <v>95</v>
      </c>
    </row>
    <row r="26" spans="1:7" ht="15" outlineLevel="1" x14ac:dyDescent="0.2">
      <c r="A26" s="4" t="s">
        <v>24</v>
      </c>
      <c r="B26" s="4" t="s">
        <v>25</v>
      </c>
      <c r="C26" s="7">
        <v>5051.8900000000003</v>
      </c>
      <c r="D26" s="7">
        <v>5043.79</v>
      </c>
      <c r="E26" s="8">
        <f t="shared" si="1"/>
        <v>99.839663967346866</v>
      </c>
      <c r="F26" s="7">
        <v>35048.14</v>
      </c>
      <c r="G26" s="15">
        <f t="shared" si="2"/>
        <v>14.391034731087013</v>
      </c>
    </row>
    <row r="27" spans="1:7" ht="30" outlineLevel="1" x14ac:dyDescent="0.2">
      <c r="A27" s="4" t="s">
        <v>26</v>
      </c>
      <c r="B27" s="4" t="s">
        <v>27</v>
      </c>
      <c r="C27" s="7">
        <v>450291.28</v>
      </c>
      <c r="D27" s="7">
        <v>446633.87</v>
      </c>
      <c r="E27" s="8">
        <f t="shared" si="1"/>
        <v>99.187767970989796</v>
      </c>
      <c r="F27" s="7">
        <v>805341.3</v>
      </c>
      <c r="G27" s="15">
        <f t="shared" si="2"/>
        <v>55.458955103879561</v>
      </c>
    </row>
    <row r="28" spans="1:7" ht="30" outlineLevel="1" x14ac:dyDescent="0.2">
      <c r="A28" s="4" t="s">
        <v>28</v>
      </c>
      <c r="B28" s="4" t="s">
        <v>29</v>
      </c>
      <c r="C28" s="7">
        <v>267786.65000000002</v>
      </c>
      <c r="D28" s="7">
        <v>267007.71000000002</v>
      </c>
      <c r="E28" s="8">
        <f t="shared" si="1"/>
        <v>99.709119181258671</v>
      </c>
      <c r="F28" s="7">
        <v>214955.87</v>
      </c>
      <c r="G28" s="15">
        <f t="shared" si="2"/>
        <v>124.21512843543189</v>
      </c>
    </row>
    <row r="29" spans="1:7" ht="37.5" customHeight="1" x14ac:dyDescent="0.2">
      <c r="A29" s="10" t="s">
        <v>30</v>
      </c>
      <c r="B29" s="10" t="s">
        <v>92</v>
      </c>
      <c r="C29" s="12">
        <f>C30+C31+C32</f>
        <v>1264751.21</v>
      </c>
      <c r="D29" s="12">
        <f>D30+D31+D32</f>
        <v>1251130.83</v>
      </c>
      <c r="E29" s="13">
        <f t="shared" si="1"/>
        <v>98.923078318304206</v>
      </c>
      <c r="F29" s="12">
        <f>F30+F31+F32</f>
        <v>665982.37</v>
      </c>
      <c r="G29" s="14">
        <f t="shared" si="2"/>
        <v>187.8624549775995</v>
      </c>
    </row>
    <row r="30" spans="1:7" ht="15" outlineLevel="1" x14ac:dyDescent="0.2">
      <c r="A30" s="4" t="s">
        <v>31</v>
      </c>
      <c r="B30" s="4" t="s">
        <v>32</v>
      </c>
      <c r="C30" s="7">
        <v>3104.83</v>
      </c>
      <c r="D30" s="7">
        <v>3104.8</v>
      </c>
      <c r="E30" s="8">
        <f t="shared" si="1"/>
        <v>99.999033763523286</v>
      </c>
      <c r="F30" s="7">
        <v>47336.94</v>
      </c>
      <c r="G30" s="15">
        <f t="shared" si="2"/>
        <v>6.5589368472064313</v>
      </c>
    </row>
    <row r="31" spans="1:7" ht="15" outlineLevel="1" x14ac:dyDescent="0.2">
      <c r="A31" s="4" t="s">
        <v>33</v>
      </c>
      <c r="B31" s="4" t="s">
        <v>34</v>
      </c>
      <c r="C31" s="7">
        <v>30211.55</v>
      </c>
      <c r="D31" s="7">
        <v>29319.72</v>
      </c>
      <c r="E31" s="8">
        <f t="shared" si="1"/>
        <v>97.04804950424591</v>
      </c>
      <c r="F31" s="7">
        <v>26359.66</v>
      </c>
      <c r="G31" s="15">
        <f t="shared" si="2"/>
        <v>111.22950751261587</v>
      </c>
    </row>
    <row r="32" spans="1:7" ht="15" outlineLevel="1" x14ac:dyDescent="0.2">
      <c r="A32" s="4" t="s">
        <v>35</v>
      </c>
      <c r="B32" s="4" t="s">
        <v>36</v>
      </c>
      <c r="C32" s="7">
        <v>1231434.83</v>
      </c>
      <c r="D32" s="7">
        <v>1218706.31</v>
      </c>
      <c r="E32" s="8">
        <f t="shared" si="1"/>
        <v>98.96636673822195</v>
      </c>
      <c r="F32" s="7">
        <v>592285.77</v>
      </c>
      <c r="G32" s="15">
        <f t="shared" si="2"/>
        <v>205.76322642362319</v>
      </c>
    </row>
    <row r="33" spans="1:7" ht="27" customHeight="1" x14ac:dyDescent="0.2">
      <c r="A33" s="10" t="s">
        <v>93</v>
      </c>
      <c r="B33" s="10" t="s">
        <v>94</v>
      </c>
      <c r="C33" s="12">
        <v>857</v>
      </c>
      <c r="D33" s="12">
        <v>857</v>
      </c>
      <c r="E33" s="13">
        <f t="shared" si="1"/>
        <v>100</v>
      </c>
      <c r="F33" s="12">
        <v>6331</v>
      </c>
      <c r="G33" s="14">
        <f t="shared" si="2"/>
        <v>13.536566103301217</v>
      </c>
    </row>
    <row r="34" spans="1:7" ht="30" outlineLevel="1" x14ac:dyDescent="0.2">
      <c r="A34" s="4" t="s">
        <v>37</v>
      </c>
      <c r="B34" s="4" t="s">
        <v>38</v>
      </c>
      <c r="C34" s="7">
        <v>0</v>
      </c>
      <c r="D34" s="7">
        <v>0</v>
      </c>
      <c r="E34" s="8"/>
      <c r="F34" s="8"/>
      <c r="G34" s="15"/>
    </row>
    <row r="35" spans="1:7" ht="30" outlineLevel="1" x14ac:dyDescent="0.2">
      <c r="A35" s="4" t="s">
        <v>39</v>
      </c>
      <c r="B35" s="4" t="s">
        <v>40</v>
      </c>
      <c r="C35" s="7">
        <v>857</v>
      </c>
      <c r="D35" s="7">
        <v>857</v>
      </c>
      <c r="E35" s="8">
        <f t="shared" si="1"/>
        <v>100</v>
      </c>
      <c r="F35" s="7">
        <v>6331</v>
      </c>
      <c r="G35" s="15">
        <f t="shared" si="2"/>
        <v>13.536566103301217</v>
      </c>
    </row>
    <row r="36" spans="1:7" ht="29.25" customHeight="1" x14ac:dyDescent="0.2">
      <c r="A36" s="10" t="s">
        <v>95</v>
      </c>
      <c r="B36" s="10" t="s">
        <v>96</v>
      </c>
      <c r="C36" s="12">
        <f>C37+C38+C39+C40+C41</f>
        <v>4017809.13</v>
      </c>
      <c r="D36" s="12">
        <f>D37+D38+D39+D40+D41</f>
        <v>3995800.9</v>
      </c>
      <c r="E36" s="13">
        <f t="shared" si="1"/>
        <v>99.452233063147034</v>
      </c>
      <c r="F36" s="12">
        <f>F37+F38+F39+F40+F41</f>
        <v>3325466.0399999996</v>
      </c>
      <c r="G36" s="14">
        <f t="shared" si="2"/>
        <v>120.15762157655354</v>
      </c>
    </row>
    <row r="37" spans="1:7" ht="15" outlineLevel="1" x14ac:dyDescent="0.2">
      <c r="A37" s="4" t="s">
        <v>41</v>
      </c>
      <c r="B37" s="4" t="s">
        <v>42</v>
      </c>
      <c r="C37" s="7">
        <v>1179867.6200000001</v>
      </c>
      <c r="D37" s="7">
        <v>1179770.5900000001</v>
      </c>
      <c r="E37" s="8">
        <f t="shared" si="1"/>
        <v>99.991776196044768</v>
      </c>
      <c r="F37" s="7">
        <v>1008936.57</v>
      </c>
      <c r="G37" s="15">
        <f t="shared" si="2"/>
        <v>116.93208721733619</v>
      </c>
    </row>
    <row r="38" spans="1:7" ht="15" outlineLevel="1" x14ac:dyDescent="0.2">
      <c r="A38" s="4" t="s">
        <v>43</v>
      </c>
      <c r="B38" s="4" t="s">
        <v>44</v>
      </c>
      <c r="C38" s="7">
        <v>2444752.3199999998</v>
      </c>
      <c r="D38" s="7">
        <v>2422974.8199999998</v>
      </c>
      <c r="E38" s="8">
        <f t="shared" si="1"/>
        <v>99.109214466355439</v>
      </c>
      <c r="F38" s="7">
        <v>1962326.09</v>
      </c>
      <c r="G38" s="15">
        <f t="shared" si="2"/>
        <v>123.47462699229565</v>
      </c>
    </row>
    <row r="39" spans="1:7" ht="15" outlineLevel="1" x14ac:dyDescent="0.2">
      <c r="A39" s="4" t="s">
        <v>45</v>
      </c>
      <c r="B39" s="4" t="s">
        <v>46</v>
      </c>
      <c r="C39" s="7">
        <v>268723.56</v>
      </c>
      <c r="D39" s="7">
        <v>268589.86</v>
      </c>
      <c r="E39" s="8">
        <f t="shared" si="1"/>
        <v>99.950246267949112</v>
      </c>
      <c r="F39" s="7">
        <v>239541.78</v>
      </c>
      <c r="G39" s="15">
        <f t="shared" si="2"/>
        <v>112.12651922349413</v>
      </c>
    </row>
    <row r="40" spans="1:7" ht="15" outlineLevel="1" x14ac:dyDescent="0.2">
      <c r="A40" s="4" t="s">
        <v>47</v>
      </c>
      <c r="B40" s="4" t="s">
        <v>48</v>
      </c>
      <c r="C40" s="7">
        <v>20192.3</v>
      </c>
      <c r="D40" s="7">
        <v>20192.3</v>
      </c>
      <c r="E40" s="8">
        <f t="shared" si="1"/>
        <v>100</v>
      </c>
      <c r="F40" s="7">
        <v>21065.82</v>
      </c>
      <c r="G40" s="15">
        <f t="shared" si="2"/>
        <v>95.85337765157017</v>
      </c>
    </row>
    <row r="41" spans="1:7" ht="30" outlineLevel="1" x14ac:dyDescent="0.2">
      <c r="A41" s="4" t="s">
        <v>49</v>
      </c>
      <c r="B41" s="4" t="s">
        <v>50</v>
      </c>
      <c r="C41" s="7">
        <v>104273.33</v>
      </c>
      <c r="D41" s="7">
        <v>104273.33</v>
      </c>
      <c r="E41" s="8">
        <f t="shared" si="1"/>
        <v>100</v>
      </c>
      <c r="F41" s="7">
        <v>93595.78</v>
      </c>
      <c r="G41" s="15">
        <f t="shared" si="2"/>
        <v>111.4081532308401</v>
      </c>
    </row>
    <row r="42" spans="1:7" ht="22.5" customHeight="1" x14ac:dyDescent="0.2">
      <c r="A42" s="10" t="s">
        <v>97</v>
      </c>
      <c r="B42" s="10" t="s">
        <v>98</v>
      </c>
      <c r="C42" s="12">
        <f>C43+C44</f>
        <v>428401.14</v>
      </c>
      <c r="D42" s="12">
        <f>D43+D44</f>
        <v>427910.26</v>
      </c>
      <c r="E42" s="13">
        <f t="shared" si="1"/>
        <v>99.885415804449067</v>
      </c>
      <c r="F42" s="12">
        <f>F43+F44</f>
        <v>449451.05</v>
      </c>
      <c r="G42" s="14">
        <f t="shared" si="2"/>
        <v>95.207311229999362</v>
      </c>
    </row>
    <row r="43" spans="1:7" ht="15" outlineLevel="1" x14ac:dyDescent="0.2">
      <c r="A43" s="4" t="s">
        <v>51</v>
      </c>
      <c r="B43" s="4" t="s">
        <v>52</v>
      </c>
      <c r="C43" s="7">
        <v>396515.99</v>
      </c>
      <c r="D43" s="7">
        <v>396025.11</v>
      </c>
      <c r="E43" s="8">
        <f t="shared" si="1"/>
        <v>99.876201713832529</v>
      </c>
      <c r="F43" s="7">
        <v>429297.64</v>
      </c>
      <c r="G43" s="15">
        <f t="shared" si="2"/>
        <v>92.249542764782021</v>
      </c>
    </row>
    <row r="44" spans="1:7" ht="30" outlineLevel="1" x14ac:dyDescent="0.2">
      <c r="A44" s="4" t="s">
        <v>53</v>
      </c>
      <c r="B44" s="4" t="s">
        <v>54</v>
      </c>
      <c r="C44" s="7">
        <v>31885.15</v>
      </c>
      <c r="D44" s="7">
        <v>31885.15</v>
      </c>
      <c r="E44" s="8">
        <f t="shared" si="1"/>
        <v>100</v>
      </c>
      <c r="F44" s="7">
        <v>20153.41</v>
      </c>
      <c r="G44" s="15">
        <f t="shared" si="2"/>
        <v>158.21218344687077</v>
      </c>
    </row>
    <row r="45" spans="1:7" ht="24" customHeight="1" x14ac:dyDescent="0.2">
      <c r="A45" s="10" t="s">
        <v>99</v>
      </c>
      <c r="B45" s="10" t="s">
        <v>100</v>
      </c>
      <c r="C45" s="12">
        <f>C46+C47+C48</f>
        <v>28800.65</v>
      </c>
      <c r="D45" s="12">
        <f>D46+D47+D48</f>
        <v>28458.799999999999</v>
      </c>
      <c r="E45" s="8">
        <f t="shared" si="1"/>
        <v>98.813047622189075</v>
      </c>
      <c r="F45" s="12">
        <f>F46+F47+F48</f>
        <v>80773.55</v>
      </c>
      <c r="G45" s="14">
        <f t="shared" si="2"/>
        <v>35.232820644876938</v>
      </c>
    </row>
    <row r="46" spans="1:7" ht="15" outlineLevel="1" x14ac:dyDescent="0.2">
      <c r="A46" s="4" t="s">
        <v>55</v>
      </c>
      <c r="B46" s="4" t="s">
        <v>56</v>
      </c>
      <c r="C46" s="7">
        <v>8130.85</v>
      </c>
      <c r="D46" s="7">
        <v>7789</v>
      </c>
      <c r="E46" s="8">
        <f t="shared" si="1"/>
        <v>95.79564252199954</v>
      </c>
      <c r="F46" s="7">
        <v>8039.66</v>
      </c>
      <c r="G46" s="15">
        <f t="shared" si="2"/>
        <v>96.882206461467277</v>
      </c>
    </row>
    <row r="47" spans="1:7" ht="15" outlineLevel="1" x14ac:dyDescent="0.2">
      <c r="A47" s="4" t="s">
        <v>57</v>
      </c>
      <c r="B47" s="4" t="s">
        <v>58</v>
      </c>
      <c r="C47" s="7">
        <v>236</v>
      </c>
      <c r="D47" s="7">
        <v>236</v>
      </c>
      <c r="E47" s="8">
        <f t="shared" si="1"/>
        <v>100</v>
      </c>
      <c r="F47" s="7">
        <v>322</v>
      </c>
      <c r="G47" s="15"/>
    </row>
    <row r="48" spans="1:7" ht="30" outlineLevel="1" x14ac:dyDescent="0.2">
      <c r="A48" s="4" t="s">
        <v>59</v>
      </c>
      <c r="B48" s="4" t="s">
        <v>60</v>
      </c>
      <c r="C48" s="7">
        <v>20433.8</v>
      </c>
      <c r="D48" s="7">
        <v>20433.8</v>
      </c>
      <c r="E48" s="8">
        <f t="shared" si="1"/>
        <v>100</v>
      </c>
      <c r="F48" s="7">
        <v>72411.89</v>
      </c>
      <c r="G48" s="15">
        <f t="shared" si="2"/>
        <v>28.218846380062722</v>
      </c>
    </row>
    <row r="49" spans="1:7" ht="25.5" customHeight="1" x14ac:dyDescent="0.2">
      <c r="A49" s="10" t="s">
        <v>101</v>
      </c>
      <c r="B49" s="10" t="s">
        <v>102</v>
      </c>
      <c r="C49" s="12">
        <f>C50+C51+C52+C53+C54</f>
        <v>1055448.31</v>
      </c>
      <c r="D49" s="12">
        <f>D50+D51+D52+D53+D54</f>
        <v>1021322.07</v>
      </c>
      <c r="E49" s="13">
        <f t="shared" si="1"/>
        <v>96.766659278652867</v>
      </c>
      <c r="F49" s="12">
        <f>F50+F51+F52+F53+F54</f>
        <v>1421114.85</v>
      </c>
      <c r="G49" s="14">
        <f t="shared" si="2"/>
        <v>71.867665727368887</v>
      </c>
    </row>
    <row r="50" spans="1:7" ht="15" outlineLevel="1" x14ac:dyDescent="0.2">
      <c r="A50" s="4" t="s">
        <v>61</v>
      </c>
      <c r="B50" s="4" t="s">
        <v>62</v>
      </c>
      <c r="C50" s="7">
        <v>10483.67</v>
      </c>
      <c r="D50" s="7">
        <v>10483.67</v>
      </c>
      <c r="E50" s="8">
        <f t="shared" si="1"/>
        <v>100</v>
      </c>
      <c r="F50" s="7">
        <v>9727.77</v>
      </c>
      <c r="G50" s="15">
        <f t="shared" si="2"/>
        <v>107.77053733795103</v>
      </c>
    </row>
    <row r="51" spans="1:7" ht="15" outlineLevel="1" x14ac:dyDescent="0.2">
      <c r="A51" s="4" t="s">
        <v>63</v>
      </c>
      <c r="B51" s="4" t="s">
        <v>64</v>
      </c>
      <c r="C51" s="7">
        <v>79888</v>
      </c>
      <c r="D51" s="7">
        <v>78820.5</v>
      </c>
      <c r="E51" s="8">
        <f t="shared" si="1"/>
        <v>98.663754255958352</v>
      </c>
      <c r="F51" s="7">
        <v>70828.539999999994</v>
      </c>
      <c r="G51" s="15">
        <f t="shared" si="2"/>
        <v>111.28353062197812</v>
      </c>
    </row>
    <row r="52" spans="1:7" ht="15" outlineLevel="1" x14ac:dyDescent="0.2">
      <c r="A52" s="4" t="s">
        <v>65</v>
      </c>
      <c r="B52" s="4" t="s">
        <v>66</v>
      </c>
      <c r="C52" s="7">
        <v>640996.53</v>
      </c>
      <c r="D52" s="7">
        <v>610850.81999999995</v>
      </c>
      <c r="E52" s="8">
        <f t="shared" si="1"/>
        <v>95.297055664248276</v>
      </c>
      <c r="F52" s="7">
        <v>666298.48</v>
      </c>
      <c r="G52" s="15">
        <f t="shared" si="2"/>
        <v>91.678255066708232</v>
      </c>
    </row>
    <row r="53" spans="1:7" ht="15" outlineLevel="1" x14ac:dyDescent="0.2">
      <c r="A53" s="4" t="s">
        <v>67</v>
      </c>
      <c r="B53" s="4" t="s">
        <v>68</v>
      </c>
      <c r="C53" s="7">
        <v>290331.63</v>
      </c>
      <c r="D53" s="7">
        <v>287441.93</v>
      </c>
      <c r="E53" s="8">
        <f t="shared" si="1"/>
        <v>99.004689912704308</v>
      </c>
      <c r="F53" s="7">
        <v>646493.43000000005</v>
      </c>
      <c r="G53" s="15">
        <f t="shared" si="2"/>
        <v>44.461693910795034</v>
      </c>
    </row>
    <row r="54" spans="1:7" ht="30" outlineLevel="1" x14ac:dyDescent="0.2">
      <c r="A54" s="4" t="s">
        <v>69</v>
      </c>
      <c r="B54" s="4" t="s">
        <v>70</v>
      </c>
      <c r="C54" s="7">
        <v>33748.480000000003</v>
      </c>
      <c r="D54" s="7">
        <v>33725.15</v>
      </c>
      <c r="E54" s="8">
        <f t="shared" si="1"/>
        <v>99.930870960706969</v>
      </c>
      <c r="F54" s="7">
        <v>27766.63</v>
      </c>
      <c r="G54" s="15">
        <f t="shared" si="2"/>
        <v>121.45928403987088</v>
      </c>
    </row>
    <row r="55" spans="1:7" ht="14.25" x14ac:dyDescent="0.2">
      <c r="A55" s="10" t="s">
        <v>103</v>
      </c>
      <c r="B55" s="10" t="s">
        <v>104</v>
      </c>
      <c r="C55" s="12">
        <f>C56+C57+C58</f>
        <v>151792.84</v>
      </c>
      <c r="D55" s="12">
        <f>D56+D57+D58</f>
        <v>151732.90999999997</v>
      </c>
      <c r="E55" s="43">
        <f t="shared" si="1"/>
        <v>99.960518559373398</v>
      </c>
      <c r="F55" s="12">
        <f>F56+F57+F58</f>
        <v>155506.09999999998</v>
      </c>
      <c r="G55" s="14">
        <f t="shared" si="2"/>
        <v>97.573606437303738</v>
      </c>
    </row>
    <row r="56" spans="1:7" ht="15" outlineLevel="1" x14ac:dyDescent="0.2">
      <c r="A56" s="4" t="s">
        <v>71</v>
      </c>
      <c r="B56" s="4" t="s">
        <v>72</v>
      </c>
      <c r="C56" s="7">
        <v>788.39</v>
      </c>
      <c r="D56" s="7">
        <v>778.36</v>
      </c>
      <c r="E56" s="8">
        <f t="shared" si="1"/>
        <v>98.727787008967653</v>
      </c>
      <c r="F56" s="7"/>
      <c r="G56" s="15"/>
    </row>
    <row r="57" spans="1:7" ht="15" outlineLevel="1" x14ac:dyDescent="0.2">
      <c r="A57" s="4" t="s">
        <v>73</v>
      </c>
      <c r="B57" s="4" t="s">
        <v>74</v>
      </c>
      <c r="C57" s="7">
        <v>141946.26999999999</v>
      </c>
      <c r="D57" s="7">
        <v>141939.76999999999</v>
      </c>
      <c r="E57" s="44">
        <v>99.99</v>
      </c>
      <c r="F57" s="7">
        <v>92766.26</v>
      </c>
      <c r="G57" s="15">
        <f t="shared" si="2"/>
        <v>153.00796862997387</v>
      </c>
    </row>
    <row r="58" spans="1:7" ht="30" outlineLevel="1" x14ac:dyDescent="0.2">
      <c r="A58" s="4" t="s">
        <v>75</v>
      </c>
      <c r="B58" s="4" t="s">
        <v>76</v>
      </c>
      <c r="C58" s="7">
        <v>9058.18</v>
      </c>
      <c r="D58" s="7">
        <v>9014.7800000000007</v>
      </c>
      <c r="E58" s="8">
        <f t="shared" si="1"/>
        <v>99.520875054370748</v>
      </c>
      <c r="F58" s="7">
        <v>62739.839999999997</v>
      </c>
      <c r="G58" s="15">
        <f t="shared" si="2"/>
        <v>14.368509706113375</v>
      </c>
    </row>
    <row r="59" spans="1:7" ht="36" customHeight="1" x14ac:dyDescent="0.2">
      <c r="A59" s="10" t="s">
        <v>105</v>
      </c>
      <c r="B59" s="10" t="s">
        <v>106</v>
      </c>
      <c r="C59" s="12">
        <v>4048.29</v>
      </c>
      <c r="D59" s="12">
        <v>4048.29</v>
      </c>
      <c r="E59" s="13">
        <f t="shared" si="1"/>
        <v>100</v>
      </c>
      <c r="F59" s="12">
        <f>F60+F61</f>
        <v>2151.02</v>
      </c>
      <c r="G59" s="14">
        <f t="shared" si="2"/>
        <v>188.20327100631329</v>
      </c>
    </row>
    <row r="60" spans="1:7" ht="30" outlineLevel="1" x14ac:dyDescent="0.2">
      <c r="A60" s="4" t="s">
        <v>77</v>
      </c>
      <c r="B60" s="4" t="s">
        <v>78</v>
      </c>
      <c r="C60" s="7">
        <v>3000</v>
      </c>
      <c r="D60" s="7">
        <v>3000</v>
      </c>
      <c r="E60" s="8">
        <f t="shared" si="1"/>
        <v>100</v>
      </c>
      <c r="F60" s="7">
        <v>1940</v>
      </c>
      <c r="G60" s="15">
        <f t="shared" si="2"/>
        <v>154.63917525773198</v>
      </c>
    </row>
    <row r="61" spans="1:7" ht="30" outlineLevel="1" x14ac:dyDescent="0.2">
      <c r="A61" s="4" t="s">
        <v>79</v>
      </c>
      <c r="B61" s="4" t="s">
        <v>80</v>
      </c>
      <c r="C61" s="7">
        <v>1048.29</v>
      </c>
      <c r="D61" s="7">
        <v>1048.29</v>
      </c>
      <c r="E61" s="8">
        <f t="shared" si="1"/>
        <v>100</v>
      </c>
      <c r="F61" s="7">
        <v>211.02</v>
      </c>
      <c r="G61" s="15">
        <f t="shared" si="2"/>
        <v>496.77281774239407</v>
      </c>
    </row>
  </sheetData>
  <mergeCells count="3">
    <mergeCell ref="A8:B8"/>
    <mergeCell ref="A1:D1"/>
    <mergeCell ref="A3:G5"/>
  </mergeCells>
  <pageMargins left="0.35433070866141736" right="0.35433070866141736" top="0.59055118110236227" bottom="0.59055118110236227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4" workbookViewId="0">
      <selection activeCell="G18" sqref="G18"/>
    </sheetView>
  </sheetViews>
  <sheetFormatPr defaultRowHeight="12.75" x14ac:dyDescent="0.2"/>
  <cols>
    <col min="1" max="1" width="24" customWidth="1"/>
    <col min="2" max="2" width="21.28515625" customWidth="1"/>
    <col min="3" max="3" width="37.7109375" customWidth="1"/>
    <col min="4" max="5" width="17.7109375" customWidth="1"/>
    <col min="6" max="6" width="14.5703125" customWidth="1"/>
    <col min="7" max="7" width="18" customWidth="1"/>
    <col min="8" max="8" width="21" customWidth="1"/>
  </cols>
  <sheetData>
    <row r="1" spans="1:8" x14ac:dyDescent="0.2">
      <c r="A1" s="56" t="s">
        <v>179</v>
      </c>
      <c r="B1" s="56"/>
      <c r="C1" s="56"/>
      <c r="D1" s="56"/>
      <c r="E1" s="56"/>
      <c r="F1" s="56"/>
      <c r="G1" s="56"/>
      <c r="H1" s="56"/>
    </row>
    <row r="2" spans="1:8" x14ac:dyDescent="0.2">
      <c r="A2" s="56"/>
      <c r="B2" s="56"/>
      <c r="C2" s="56"/>
      <c r="D2" s="56"/>
      <c r="E2" s="56"/>
      <c r="F2" s="56"/>
      <c r="G2" s="56"/>
      <c r="H2" s="56"/>
    </row>
    <row r="3" spans="1:8" x14ac:dyDescent="0.2">
      <c r="A3" s="56"/>
      <c r="B3" s="56"/>
      <c r="C3" s="56"/>
      <c r="D3" s="56"/>
      <c r="E3" s="56"/>
      <c r="F3" s="56"/>
      <c r="G3" s="56"/>
      <c r="H3" s="56"/>
    </row>
    <row r="4" spans="1:8" ht="15.75" x14ac:dyDescent="0.25">
      <c r="A4" s="57"/>
      <c r="B4" s="57"/>
      <c r="C4" s="57"/>
      <c r="D4" s="57"/>
      <c r="E4" s="57"/>
      <c r="F4" s="57"/>
      <c r="G4" s="57"/>
    </row>
    <row r="5" spans="1:8" ht="99.75" x14ac:dyDescent="0.2">
      <c r="A5" s="58" t="s">
        <v>110</v>
      </c>
      <c r="B5" s="58" t="s">
        <v>180</v>
      </c>
      <c r="C5" s="58" t="s">
        <v>181</v>
      </c>
      <c r="D5" s="58" t="s">
        <v>205</v>
      </c>
      <c r="E5" s="58" t="s">
        <v>206</v>
      </c>
      <c r="F5" s="58" t="s">
        <v>182</v>
      </c>
      <c r="G5" s="59" t="s">
        <v>207</v>
      </c>
      <c r="H5" s="58" t="s">
        <v>183</v>
      </c>
    </row>
    <row r="6" spans="1:8" ht="28.5" x14ac:dyDescent="0.2">
      <c r="A6" s="58" t="s">
        <v>184</v>
      </c>
      <c r="B6" s="58">
        <v>861</v>
      </c>
      <c r="C6" s="58" t="s">
        <v>185</v>
      </c>
      <c r="D6" s="60">
        <f>D7+D8</f>
        <v>0</v>
      </c>
      <c r="E6" s="60">
        <f>E7+E8</f>
        <v>0</v>
      </c>
      <c r="F6" s="61">
        <v>0</v>
      </c>
      <c r="G6" s="62">
        <f>G7+G8</f>
        <v>0</v>
      </c>
      <c r="H6" s="63">
        <v>0</v>
      </c>
    </row>
    <row r="7" spans="1:8" ht="45" x14ac:dyDescent="0.2">
      <c r="A7" s="64" t="s">
        <v>186</v>
      </c>
      <c r="B7" s="65">
        <v>861</v>
      </c>
      <c r="C7" s="64" t="s">
        <v>187</v>
      </c>
      <c r="D7" s="66">
        <v>10000</v>
      </c>
      <c r="E7" s="66">
        <v>0</v>
      </c>
      <c r="F7" s="67">
        <f t="shared" ref="F7:F11" si="0">E7/D7*100</f>
        <v>0</v>
      </c>
      <c r="G7" s="68">
        <v>0</v>
      </c>
      <c r="H7" s="69">
        <v>0</v>
      </c>
    </row>
    <row r="8" spans="1:8" ht="45" x14ac:dyDescent="0.2">
      <c r="A8" s="64" t="s">
        <v>188</v>
      </c>
      <c r="B8" s="65">
        <v>861</v>
      </c>
      <c r="C8" s="64" t="s">
        <v>189</v>
      </c>
      <c r="D8" s="66">
        <v>-10000</v>
      </c>
      <c r="E8" s="66">
        <v>0</v>
      </c>
      <c r="F8" s="67">
        <f t="shared" si="0"/>
        <v>0</v>
      </c>
      <c r="G8" s="68">
        <v>0</v>
      </c>
      <c r="H8" s="69">
        <v>0</v>
      </c>
    </row>
    <row r="9" spans="1:8" ht="28.5" x14ac:dyDescent="0.2">
      <c r="A9" s="70" t="s">
        <v>190</v>
      </c>
      <c r="B9" s="58">
        <v>861</v>
      </c>
      <c r="C9" s="70" t="s">
        <v>191</v>
      </c>
      <c r="D9" s="60">
        <f>D10+D11</f>
        <v>51011.100000000559</v>
      </c>
      <c r="E9" s="60">
        <f>E10+E11</f>
        <v>-77329.5</v>
      </c>
      <c r="F9" s="74">
        <f>E9/D9*100</f>
        <v>-151.59347671389003</v>
      </c>
      <c r="G9" s="62">
        <f>G10+G11</f>
        <v>387337</v>
      </c>
      <c r="H9" s="74">
        <f t="shared" ref="H9:H14" si="1">E9/G9*100</f>
        <v>-19.96439792738623</v>
      </c>
    </row>
    <row r="10" spans="1:8" ht="30" x14ac:dyDescent="0.2">
      <c r="A10" s="64" t="s">
        <v>192</v>
      </c>
      <c r="B10" s="65">
        <v>861</v>
      </c>
      <c r="C10" s="64" t="s">
        <v>193</v>
      </c>
      <c r="D10" s="66">
        <v>-8018815.2999999998</v>
      </c>
      <c r="E10" s="66">
        <v>-8101565.5999999996</v>
      </c>
      <c r="F10" s="73">
        <f t="shared" si="0"/>
        <v>101.03195168992107</v>
      </c>
      <c r="G10" s="68">
        <v>-7628562.4000000004</v>
      </c>
      <c r="H10" s="73">
        <f t="shared" si="1"/>
        <v>106.20042381773006</v>
      </c>
    </row>
    <row r="11" spans="1:8" ht="30" x14ac:dyDescent="0.2">
      <c r="A11" s="64" t="s">
        <v>194</v>
      </c>
      <c r="B11" s="65">
        <v>861</v>
      </c>
      <c r="C11" s="64" t="s">
        <v>195</v>
      </c>
      <c r="D11" s="66">
        <v>8069826.4000000004</v>
      </c>
      <c r="E11" s="66">
        <v>8024236.0999999996</v>
      </c>
      <c r="F11" s="73">
        <f t="shared" si="0"/>
        <v>99.435052283156907</v>
      </c>
      <c r="G11" s="68">
        <v>8015899.4000000004</v>
      </c>
      <c r="H11" s="73">
        <f t="shared" si="1"/>
        <v>100.10400205371839</v>
      </c>
    </row>
    <row r="12" spans="1:8" ht="42.75" x14ac:dyDescent="0.2">
      <c r="A12" s="70" t="s">
        <v>196</v>
      </c>
      <c r="B12" s="58">
        <v>861</v>
      </c>
      <c r="C12" s="70" t="s">
        <v>197</v>
      </c>
      <c r="D12" s="60">
        <v>0</v>
      </c>
      <c r="E12" s="60">
        <v>0</v>
      </c>
      <c r="F12" s="73">
        <v>0</v>
      </c>
      <c r="G12" s="60">
        <f>G13</f>
        <v>328.5</v>
      </c>
      <c r="H12" s="74">
        <f t="shared" si="1"/>
        <v>0</v>
      </c>
    </row>
    <row r="13" spans="1:8" ht="42.75" x14ac:dyDescent="0.2">
      <c r="A13" s="70" t="s">
        <v>198</v>
      </c>
      <c r="B13" s="58">
        <v>861</v>
      </c>
      <c r="C13" s="70" t="s">
        <v>199</v>
      </c>
      <c r="D13" s="60">
        <v>0</v>
      </c>
      <c r="E13" s="60">
        <v>0</v>
      </c>
      <c r="F13" s="73">
        <v>0</v>
      </c>
      <c r="G13" s="60">
        <f>G14+G15</f>
        <v>328.5</v>
      </c>
      <c r="H13" s="74">
        <f t="shared" si="1"/>
        <v>0</v>
      </c>
    </row>
    <row r="14" spans="1:8" ht="60" x14ac:dyDescent="0.2">
      <c r="A14" s="64" t="s">
        <v>200</v>
      </c>
      <c r="B14" s="65">
        <v>861</v>
      </c>
      <c r="C14" s="64" t="s">
        <v>201</v>
      </c>
      <c r="D14" s="66">
        <v>0</v>
      </c>
      <c r="E14" s="66">
        <v>0</v>
      </c>
      <c r="F14" s="73">
        <v>0</v>
      </c>
      <c r="G14" s="68">
        <v>0</v>
      </c>
      <c r="H14" s="73">
        <v>0</v>
      </c>
    </row>
    <row r="15" spans="1:8" ht="60" x14ac:dyDescent="0.2">
      <c r="A15" s="64" t="s">
        <v>202</v>
      </c>
      <c r="B15" s="65">
        <v>861</v>
      </c>
      <c r="C15" s="64" t="s">
        <v>203</v>
      </c>
      <c r="D15" s="66">
        <v>0</v>
      </c>
      <c r="E15" s="66">
        <v>0</v>
      </c>
      <c r="F15" s="73">
        <v>0</v>
      </c>
      <c r="G15" s="68">
        <v>328.5</v>
      </c>
      <c r="H15" s="73">
        <v>0</v>
      </c>
    </row>
    <row r="16" spans="1:8" x14ac:dyDescent="0.2">
      <c r="A16" s="71" t="s">
        <v>204</v>
      </c>
      <c r="B16" s="71"/>
      <c r="C16" s="71"/>
      <c r="D16" s="72">
        <f>D9+D6</f>
        <v>51011.100000000559</v>
      </c>
      <c r="E16" s="72">
        <f>E9+E6</f>
        <v>-77329.5</v>
      </c>
      <c r="F16" s="75">
        <f>E16/D16*100</f>
        <v>-151.59347671389003</v>
      </c>
      <c r="G16" s="72">
        <f>G9+G6+G12</f>
        <v>387665.5</v>
      </c>
      <c r="H16" s="75">
        <f>E16/G16*100</f>
        <v>-19.947480495427115</v>
      </c>
    </row>
    <row r="17" spans="1:8" x14ac:dyDescent="0.2">
      <c r="A17" s="71"/>
      <c r="B17" s="71"/>
      <c r="C17" s="71"/>
      <c r="D17" s="72"/>
      <c r="E17" s="72"/>
      <c r="F17" s="75"/>
      <c r="G17" s="72"/>
      <c r="H17" s="75"/>
    </row>
    <row r="20" spans="1:8" x14ac:dyDescent="0.2">
      <c r="E20" s="9"/>
    </row>
  </sheetData>
  <mergeCells count="7">
    <mergeCell ref="A1:H3"/>
    <mergeCell ref="A16:C17"/>
    <mergeCell ref="D16:D17"/>
    <mergeCell ref="E16:E17"/>
    <mergeCell ref="F16:F17"/>
    <mergeCell ref="G16:G17"/>
    <mergeCell ref="H16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 фин-я дефицита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Щербакова</dc:creator>
  <dc:description>POI HSSF rep:2.55.0.75</dc:description>
  <cp:lastModifiedBy>Марина Щербакова</cp:lastModifiedBy>
  <cp:lastPrinted>2023-03-22T14:02:04Z</cp:lastPrinted>
  <dcterms:created xsi:type="dcterms:W3CDTF">2023-02-27T13:17:07Z</dcterms:created>
  <dcterms:modified xsi:type="dcterms:W3CDTF">2023-03-27T07:55:30Z</dcterms:modified>
</cp:coreProperties>
</file>