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<sst xmlns="http://schemas.openxmlformats.org/spreadsheetml/2006/main" count="38" uniqueCount="37">
  <si>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ИСПОЛНЕНИЕ</t>
  </si>
  <si>
    <t xml:space="preserve">консолидированного бюджета Белгородского района </t>
  </si>
  <si>
    <t xml:space="preserve"> по состоянию на 01.05.2015 г.</t>
  </si>
  <si>
    <t>(тыс.руб.)</t>
  </si>
  <si>
    <t>№ п/п</t>
  </si>
  <si>
    <t>Наименование налогов и сборов</t>
  </si>
  <si>
    <t>план годовой     2015 г.</t>
  </si>
  <si>
    <t>факт январь-апрель   2015 г.</t>
  </si>
  <si>
    <t>% исполнения к году</t>
  </si>
  <si>
    <t>отклоне ние</t>
  </si>
  <si>
    <t xml:space="preserve">план январь-апрель   2015 г. </t>
  </si>
  <si>
    <t>факт январь-апрель      2015 г.</t>
  </si>
  <si>
    <t>% исполне ния за январь-апрель</t>
  </si>
  <si>
    <t>факт  на 01.05.2014 года</t>
  </si>
  <si>
    <t>% исполне   ния         к 2014 году</t>
  </si>
  <si>
    <t>НАЛОГОВЫЕ  ДОХОДЫ</t>
  </si>
  <si>
    <t>НДФЛ</t>
  </si>
  <si>
    <t xml:space="preserve"> </t>
  </si>
  <si>
    <t>Акцизы</t>
  </si>
  <si>
    <t>Доходы от выдачи патента</t>
  </si>
  <si>
    <t>Един.налог на вменен. доход</t>
  </si>
  <si>
    <t>Единый сельхозналог</t>
  </si>
  <si>
    <t>Налог на имущ.физ. лиц</t>
  </si>
  <si>
    <t>Земельный налог</t>
  </si>
  <si>
    <t>Госпошлина</t>
  </si>
  <si>
    <t>НЕНАЛОГОВЫЕ  ДОХОДЫ</t>
  </si>
  <si>
    <t>Арендная плата за землю</t>
  </si>
  <si>
    <t>Аренда имущества</t>
  </si>
  <si>
    <t>Прочие поступл. от исп им-ва</t>
  </si>
  <si>
    <t>Плата за негативное воздействие на окружающую среду</t>
  </si>
  <si>
    <t>Доходы от сдачи жилья в наем</t>
  </si>
  <si>
    <t>Доходы от реализации имущества</t>
  </si>
  <si>
    <t>Доходы от продажи земельных участков</t>
  </si>
  <si>
    <t>в 56 раз</t>
  </si>
  <si>
    <t>Административные штрафы</t>
  </si>
  <si>
    <t>Прочие неналоговые</t>
  </si>
  <si>
    <t>Итого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</si>
</sst>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wrapText="1"/>
    </xf>
    <xf numFmtId="164" fontId="3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3.140625" style="0" customWidth="1"/>
    <col min="2" max="2" width="30.7109375" style="0" customWidth="1"/>
    <col min="3" max="3" width="9.28125" style="4" customWidth="1"/>
    <col min="4" max="4" width="9.7109375" style="4" customWidth="1"/>
    <col min="5" max="5" width="9.140625" style="4" customWidth="1"/>
    <col min="6" max="6" width="9.00390625" style="4" customWidth="1"/>
    <col min="7" max="7" width="9.28125" style="4" customWidth="1"/>
    <col min="8" max="8" width="10.140625" style="4" customWidth="1"/>
    <col min="9" max="9" width="9.7109375" style="4" customWidth="1"/>
    <col min="10" max="10" width="9.140625" style="4" customWidth="1"/>
    <col min="11" max="11" width="10.140625" style="4" customWidth="1"/>
    <col min="12" max="12" width="11.28125" style="0" customWidth="1"/>
    <col min="13" max="13" width="11.57421875" style="0" bestFit="1" customWidth="1"/>
  </cols>
  <sheetData>
    <row r="1" spans="2:12" ht="15.7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5.7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5.75"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5">
      <c r="B4" s="1"/>
      <c r="C4" s="2"/>
      <c r="D4" s="2"/>
      <c r="E4" s="2"/>
      <c r="F4" s="3"/>
      <c r="G4" s="2"/>
      <c r="H4" s="2"/>
      <c r="I4" s="2"/>
      <c r="J4" s="3"/>
      <c r="L4" s="5" t="s">
        <v>3</v>
      </c>
    </row>
    <row r="5" spans="1:12" ht="15">
      <c r="A5" s="52" t="s">
        <v>4</v>
      </c>
      <c r="B5" s="55" t="s">
        <v>5</v>
      </c>
      <c r="C5" s="58" t="s">
        <v>6</v>
      </c>
      <c r="D5" s="58" t="s">
        <v>7</v>
      </c>
      <c r="E5" s="58" t="s">
        <v>8</v>
      </c>
      <c r="F5" s="58" t="s">
        <v>9</v>
      </c>
      <c r="G5" s="58" t="s">
        <v>10</v>
      </c>
      <c r="H5" s="58" t="s">
        <v>11</v>
      </c>
      <c r="I5" s="58" t="s">
        <v>12</v>
      </c>
      <c r="J5" s="58" t="s">
        <v>9</v>
      </c>
      <c r="K5" s="58" t="s">
        <v>13</v>
      </c>
      <c r="L5" s="65" t="s">
        <v>14</v>
      </c>
    </row>
    <row r="6" spans="1:12" ht="15">
      <c r="A6" s="53"/>
      <c r="B6" s="56"/>
      <c r="C6" s="59"/>
      <c r="D6" s="59"/>
      <c r="E6" s="61"/>
      <c r="F6" s="61"/>
      <c r="G6" s="59"/>
      <c r="H6" s="59"/>
      <c r="I6" s="61"/>
      <c r="J6" s="61"/>
      <c r="K6" s="59"/>
      <c r="L6" s="66"/>
    </row>
    <row r="7" spans="1:14" ht="24.75" customHeight="1">
      <c r="A7" s="54"/>
      <c r="B7" s="57"/>
      <c r="C7" s="60"/>
      <c r="D7" s="60"/>
      <c r="E7" s="62"/>
      <c r="F7" s="62"/>
      <c r="G7" s="60"/>
      <c r="H7" s="60"/>
      <c r="I7" s="62"/>
      <c r="J7" s="62"/>
      <c r="K7" s="60"/>
      <c r="L7" s="67"/>
      <c r="M7" s="6"/>
      <c r="N7" s="6"/>
    </row>
    <row r="8" spans="1:12" ht="15">
      <c r="A8" s="7"/>
      <c r="B8" s="8" t="s">
        <v>15</v>
      </c>
      <c r="C8" s="9">
        <f>C9+C11+C12+C13+C14+C15+C16+C10</f>
        <v>758656</v>
      </c>
      <c r="D8" s="9">
        <f>SUM(D9:D16)</f>
        <v>243811.9</v>
      </c>
      <c r="E8" s="9">
        <f>D8/C8*100</f>
        <v>32.13734551628142</v>
      </c>
      <c r="F8" s="9">
        <f>D8-C8</f>
        <v>-514844.1</v>
      </c>
      <c r="G8" s="9">
        <f>G9+G10+G11+G12+G13+G14+G15+G16</f>
        <v>226610</v>
      </c>
      <c r="H8" s="9">
        <f>H9+H10+H11+H12+H13+H14+H15+H16</f>
        <v>243811.9</v>
      </c>
      <c r="I8" s="9">
        <f>H8/G8*100</f>
        <v>107.59097127222984</v>
      </c>
      <c r="J8" s="9">
        <f>H8-G8</f>
        <v>17201.899999999994</v>
      </c>
      <c r="K8" s="9">
        <f>SUM(K9:K16)</f>
        <v>188101.99999999997</v>
      </c>
      <c r="L8" s="10">
        <f>H8/K8*100</f>
        <v>129.61685681172983</v>
      </c>
    </row>
    <row r="9" spans="1:13" ht="15">
      <c r="A9" s="11">
        <v>1</v>
      </c>
      <c r="B9" s="12" t="s">
        <v>16</v>
      </c>
      <c r="C9" s="13">
        <v>518842</v>
      </c>
      <c r="D9" s="14">
        <v>162884.1</v>
      </c>
      <c r="E9" s="15">
        <f aca="true" t="shared" si="0" ref="E9:E27">D9/C9*100</f>
        <v>31.39377691089002</v>
      </c>
      <c r="F9" s="15">
        <f aca="true" t="shared" si="1" ref="F9:F27">D9-C9</f>
        <v>-355957.9</v>
      </c>
      <c r="G9" s="14">
        <v>152991</v>
      </c>
      <c r="H9" s="14">
        <f>D9</f>
        <v>162884.1</v>
      </c>
      <c r="I9" s="15">
        <f>H9/G9*100</f>
        <v>106.46645881130263</v>
      </c>
      <c r="J9" s="15">
        <f aca="true" t="shared" si="2" ref="J9:J27">H9-G9</f>
        <v>9893.100000000006</v>
      </c>
      <c r="K9" s="14">
        <v>134163.8</v>
      </c>
      <c r="L9" s="16">
        <f aca="true" t="shared" si="3" ref="L9:L26">H9/K9*100</f>
        <v>121.40689217210605</v>
      </c>
      <c r="M9" t="s">
        <v>17</v>
      </c>
    </row>
    <row r="10" spans="1:12" ht="15">
      <c r="A10" s="11">
        <v>2</v>
      </c>
      <c r="B10" s="17" t="s">
        <v>18</v>
      </c>
      <c r="C10" s="13">
        <v>18426</v>
      </c>
      <c r="D10" s="14">
        <v>8033</v>
      </c>
      <c r="E10" s="15">
        <f t="shared" si="0"/>
        <v>43.596005644198414</v>
      </c>
      <c r="F10" s="15">
        <f t="shared" si="1"/>
        <v>-10393</v>
      </c>
      <c r="G10" s="14">
        <v>7739</v>
      </c>
      <c r="H10" s="14">
        <f aca="true" t="shared" si="4" ref="H10:H16">D10</f>
        <v>8033</v>
      </c>
      <c r="I10" s="15">
        <f aca="true" t="shared" si="5" ref="I10:I27">H10/G10*100</f>
        <v>103.7989404315803</v>
      </c>
      <c r="J10" s="15">
        <f t="shared" si="2"/>
        <v>294</v>
      </c>
      <c r="K10" s="14">
        <v>6847.7</v>
      </c>
      <c r="L10" s="16">
        <f t="shared" si="3"/>
        <v>117.30946157103845</v>
      </c>
    </row>
    <row r="11" spans="1:12" ht="15">
      <c r="A11" s="11">
        <v>3</v>
      </c>
      <c r="B11" s="11" t="s">
        <v>19</v>
      </c>
      <c r="C11" s="14">
        <v>173</v>
      </c>
      <c r="D11" s="14">
        <v>150.3</v>
      </c>
      <c r="E11" s="15">
        <f t="shared" si="0"/>
        <v>86.87861271676302</v>
      </c>
      <c r="F11" s="15">
        <f t="shared" si="1"/>
        <v>-22.69999999999999</v>
      </c>
      <c r="G11" s="14">
        <v>136</v>
      </c>
      <c r="H11" s="14">
        <f t="shared" si="4"/>
        <v>150.3</v>
      </c>
      <c r="I11" s="15">
        <f t="shared" si="5"/>
        <v>110.51470588235294</v>
      </c>
      <c r="J11" s="15">
        <f t="shared" si="2"/>
        <v>14.300000000000011</v>
      </c>
      <c r="K11" s="14">
        <v>104.6</v>
      </c>
      <c r="L11" s="16">
        <f t="shared" si="3"/>
        <v>143.6902485659656</v>
      </c>
    </row>
    <row r="12" spans="1:12" ht="15">
      <c r="A12" s="11">
        <v>4</v>
      </c>
      <c r="B12" s="11" t="s">
        <v>20</v>
      </c>
      <c r="C12" s="14">
        <v>45773</v>
      </c>
      <c r="D12" s="14">
        <v>21356.4</v>
      </c>
      <c r="E12" s="15">
        <f t="shared" si="0"/>
        <v>46.65719965918773</v>
      </c>
      <c r="F12" s="15">
        <f t="shared" si="1"/>
        <v>-24416.6</v>
      </c>
      <c r="G12" s="14">
        <v>18700</v>
      </c>
      <c r="H12" s="14">
        <f t="shared" si="4"/>
        <v>21356.4</v>
      </c>
      <c r="I12" s="15">
        <f t="shared" si="5"/>
        <v>114.2053475935829</v>
      </c>
      <c r="J12" s="15">
        <f t="shared" si="2"/>
        <v>2656.4000000000015</v>
      </c>
      <c r="K12" s="14">
        <v>18321.8</v>
      </c>
      <c r="L12" s="16">
        <f t="shared" si="3"/>
        <v>116.56278313266164</v>
      </c>
    </row>
    <row r="13" spans="1:12" ht="15">
      <c r="A13" s="11">
        <v>5</v>
      </c>
      <c r="B13" s="18" t="s">
        <v>21</v>
      </c>
      <c r="C13" s="19">
        <v>2308</v>
      </c>
      <c r="D13" s="19">
        <v>640.3</v>
      </c>
      <c r="E13" s="15">
        <f t="shared" si="0"/>
        <v>27.74263431542461</v>
      </c>
      <c r="F13" s="15">
        <f t="shared" si="1"/>
        <v>-1667.7</v>
      </c>
      <c r="G13" s="20">
        <v>985</v>
      </c>
      <c r="H13" s="14">
        <f t="shared" si="4"/>
        <v>640.3</v>
      </c>
      <c r="I13" s="15">
        <f t="shared" si="5"/>
        <v>65.00507614213198</v>
      </c>
      <c r="J13" s="15">
        <f t="shared" si="2"/>
        <v>-344.70000000000005</v>
      </c>
      <c r="K13" s="14">
        <v>1736.8</v>
      </c>
      <c r="L13" s="16">
        <f t="shared" si="3"/>
        <v>36.866651312759096</v>
      </c>
    </row>
    <row r="14" spans="1:12" ht="15">
      <c r="A14" s="11">
        <v>6</v>
      </c>
      <c r="B14" s="18" t="s">
        <v>22</v>
      </c>
      <c r="C14" s="19">
        <v>58733</v>
      </c>
      <c r="D14" s="19">
        <v>3291.6</v>
      </c>
      <c r="E14" s="15">
        <f t="shared" si="0"/>
        <v>5.60434508708903</v>
      </c>
      <c r="F14" s="15">
        <f t="shared" si="1"/>
        <v>-55441.4</v>
      </c>
      <c r="G14" s="19">
        <v>3150</v>
      </c>
      <c r="H14" s="14">
        <f t="shared" si="4"/>
        <v>3291.6</v>
      </c>
      <c r="I14" s="15">
        <f t="shared" si="5"/>
        <v>104.49523809523808</v>
      </c>
      <c r="J14" s="15">
        <f t="shared" si="2"/>
        <v>141.5999999999999</v>
      </c>
      <c r="K14" s="14">
        <v>2281.9</v>
      </c>
      <c r="L14" s="16">
        <f t="shared" si="3"/>
        <v>144.2482142074587</v>
      </c>
    </row>
    <row r="15" spans="1:12" ht="15">
      <c r="A15" s="11">
        <v>7</v>
      </c>
      <c r="B15" s="18" t="s">
        <v>23</v>
      </c>
      <c r="C15" s="19">
        <v>96450</v>
      </c>
      <c r="D15" s="19">
        <v>40471.6</v>
      </c>
      <c r="E15" s="15">
        <f t="shared" si="0"/>
        <v>41.961223431829964</v>
      </c>
      <c r="F15" s="15">
        <f t="shared" si="1"/>
        <v>-55978.4</v>
      </c>
      <c r="G15" s="19">
        <v>36500</v>
      </c>
      <c r="H15" s="14">
        <f t="shared" si="4"/>
        <v>40471.6</v>
      </c>
      <c r="I15" s="15">
        <f t="shared" si="5"/>
        <v>110.88109589041095</v>
      </c>
      <c r="J15" s="15">
        <f t="shared" si="2"/>
        <v>3971.5999999999985</v>
      </c>
      <c r="K15" s="14">
        <v>20759.5</v>
      </c>
      <c r="L15" s="16">
        <f t="shared" si="3"/>
        <v>194.95459909920757</v>
      </c>
    </row>
    <row r="16" spans="1:12" ht="15">
      <c r="A16" s="11">
        <v>8</v>
      </c>
      <c r="B16" s="11" t="s">
        <v>24</v>
      </c>
      <c r="C16" s="14">
        <v>17951</v>
      </c>
      <c r="D16" s="14">
        <v>6984.6</v>
      </c>
      <c r="E16" s="15">
        <f t="shared" si="0"/>
        <v>38.90925296640856</v>
      </c>
      <c r="F16" s="15">
        <f t="shared" si="1"/>
        <v>-10966.4</v>
      </c>
      <c r="G16" s="14">
        <v>6409</v>
      </c>
      <c r="H16" s="14">
        <f t="shared" si="4"/>
        <v>6984.6</v>
      </c>
      <c r="I16" s="15">
        <f t="shared" si="5"/>
        <v>108.98112029957872</v>
      </c>
      <c r="J16" s="15">
        <f t="shared" si="2"/>
        <v>575.6000000000004</v>
      </c>
      <c r="K16" s="14">
        <v>3885.9</v>
      </c>
      <c r="L16" s="16">
        <f t="shared" si="3"/>
        <v>179.74214467690882</v>
      </c>
    </row>
    <row r="17" spans="1:12" ht="15">
      <c r="A17" s="21"/>
      <c r="B17" s="8" t="s">
        <v>25</v>
      </c>
      <c r="C17" s="9">
        <f>SUM(C18:C26)</f>
        <v>173939</v>
      </c>
      <c r="D17" s="9">
        <f>SUM(D18:D26)</f>
        <v>81406.8</v>
      </c>
      <c r="E17" s="9">
        <f t="shared" si="0"/>
        <v>46.8019248127217</v>
      </c>
      <c r="F17" s="9">
        <f t="shared" si="1"/>
        <v>-92532.2</v>
      </c>
      <c r="G17" s="9">
        <f>SUM(G18:G26)</f>
        <v>79708</v>
      </c>
      <c r="H17" s="9">
        <f>SUM(H18:H26)</f>
        <v>81406.8</v>
      </c>
      <c r="I17" s="9">
        <f t="shared" si="5"/>
        <v>102.13127916896674</v>
      </c>
      <c r="J17" s="9">
        <f t="shared" si="2"/>
        <v>1698.800000000003</v>
      </c>
      <c r="K17" s="9">
        <f>+K18+K19+K20+K21+K23+K24+K25+K26+K22</f>
        <v>24382.899999999998</v>
      </c>
      <c r="L17" s="10">
        <f>H17/K17*100</f>
        <v>333.86840777758187</v>
      </c>
    </row>
    <row r="18" spans="1:12" ht="15">
      <c r="A18" s="21">
        <v>9</v>
      </c>
      <c r="B18" s="11" t="s">
        <v>26</v>
      </c>
      <c r="C18" s="14">
        <v>73884</v>
      </c>
      <c r="D18" s="14">
        <v>26978.5</v>
      </c>
      <c r="E18" s="15">
        <f t="shared" si="0"/>
        <v>36.51467164744735</v>
      </c>
      <c r="F18" s="15">
        <f t="shared" si="1"/>
        <v>-46905.5</v>
      </c>
      <c r="G18" s="14">
        <v>26482</v>
      </c>
      <c r="H18" s="15">
        <f aca="true" t="shared" si="6" ref="H18:H26">D18</f>
        <v>26978.5</v>
      </c>
      <c r="I18" s="15">
        <f t="shared" si="5"/>
        <v>101.87485839438108</v>
      </c>
      <c r="J18" s="15">
        <f t="shared" si="2"/>
        <v>496.5</v>
      </c>
      <c r="K18" s="14">
        <v>13945.9</v>
      </c>
      <c r="L18" s="16">
        <f t="shared" si="3"/>
        <v>193.45112183509133</v>
      </c>
    </row>
    <row r="19" spans="1:12" ht="15">
      <c r="A19" s="21">
        <v>10</v>
      </c>
      <c r="B19" s="22" t="s">
        <v>27</v>
      </c>
      <c r="C19" s="23">
        <v>9889</v>
      </c>
      <c r="D19" s="24">
        <v>3867.8</v>
      </c>
      <c r="E19" s="15">
        <f t="shared" si="0"/>
        <v>39.112144807361716</v>
      </c>
      <c r="F19" s="15">
        <f t="shared" si="1"/>
        <v>-6021.2</v>
      </c>
      <c r="G19" s="25">
        <v>3826</v>
      </c>
      <c r="H19" s="15">
        <f t="shared" si="6"/>
        <v>3867.8</v>
      </c>
      <c r="I19" s="15">
        <f t="shared" si="5"/>
        <v>101.09252483010978</v>
      </c>
      <c r="J19" s="15">
        <f t="shared" si="2"/>
        <v>41.80000000000018</v>
      </c>
      <c r="K19" s="14">
        <v>2213.1</v>
      </c>
      <c r="L19" s="16">
        <f t="shared" si="3"/>
        <v>174.76842438208848</v>
      </c>
    </row>
    <row r="20" spans="1:12" ht="15">
      <c r="A20" s="21">
        <v>11</v>
      </c>
      <c r="B20" s="18" t="s">
        <v>28</v>
      </c>
      <c r="C20" s="19">
        <v>3791</v>
      </c>
      <c r="D20" s="25">
        <v>1411.3</v>
      </c>
      <c r="E20" s="15">
        <f t="shared" si="0"/>
        <v>37.227644420997095</v>
      </c>
      <c r="F20" s="15">
        <f t="shared" si="1"/>
        <v>-2379.7</v>
      </c>
      <c r="G20" s="14">
        <v>1275</v>
      </c>
      <c r="H20" s="15">
        <f t="shared" si="6"/>
        <v>1411.3</v>
      </c>
      <c r="I20" s="15">
        <f t="shared" si="5"/>
        <v>110.69019607843138</v>
      </c>
      <c r="J20" s="15">
        <f t="shared" si="2"/>
        <v>136.29999999999995</v>
      </c>
      <c r="K20" s="14">
        <v>1326.5</v>
      </c>
      <c r="L20" s="16">
        <f t="shared" si="3"/>
        <v>106.3927629099133</v>
      </c>
    </row>
    <row r="21" spans="1:12" ht="45">
      <c r="A21" s="21">
        <v>12</v>
      </c>
      <c r="B21" s="26" t="s">
        <v>29</v>
      </c>
      <c r="C21" s="19">
        <v>1832</v>
      </c>
      <c r="D21" s="25">
        <v>1081.5</v>
      </c>
      <c r="E21" s="15">
        <f t="shared" si="0"/>
        <v>59.03384279475983</v>
      </c>
      <c r="F21" s="15">
        <f t="shared" si="1"/>
        <v>-750.5</v>
      </c>
      <c r="G21" s="14">
        <v>764</v>
      </c>
      <c r="H21" s="15">
        <f t="shared" si="6"/>
        <v>1081.5</v>
      </c>
      <c r="I21" s="15">
        <f t="shared" si="5"/>
        <v>141.55759162303664</v>
      </c>
      <c r="J21" s="15">
        <f t="shared" si="2"/>
        <v>317.5</v>
      </c>
      <c r="K21" s="14">
        <v>619.4</v>
      </c>
      <c r="L21" s="16">
        <f t="shared" si="3"/>
        <v>174.60445592508879</v>
      </c>
    </row>
    <row r="22" spans="1:12" ht="15">
      <c r="A22" s="21">
        <v>13</v>
      </c>
      <c r="B22" s="18" t="s">
        <v>30</v>
      </c>
      <c r="C22" s="19">
        <v>2068</v>
      </c>
      <c r="D22" s="25">
        <v>839.5</v>
      </c>
      <c r="E22" s="15">
        <f t="shared" si="0"/>
        <v>40.594777562862674</v>
      </c>
      <c r="F22" s="15">
        <f t="shared" si="1"/>
        <v>-1228.5</v>
      </c>
      <c r="G22" s="14">
        <v>758</v>
      </c>
      <c r="H22" s="15">
        <f t="shared" si="6"/>
        <v>839.5</v>
      </c>
      <c r="I22" s="15">
        <f t="shared" si="5"/>
        <v>110.75197889182058</v>
      </c>
      <c r="J22" s="15">
        <f t="shared" si="2"/>
        <v>81.5</v>
      </c>
      <c r="K22" s="14">
        <v>453.1</v>
      </c>
      <c r="L22" s="16">
        <f t="shared" si="3"/>
        <v>185.27918781725887</v>
      </c>
    </row>
    <row r="23" spans="1:12" ht="15">
      <c r="A23" s="21">
        <v>14</v>
      </c>
      <c r="B23" s="27" t="s">
        <v>31</v>
      </c>
      <c r="C23" s="19">
        <v>250</v>
      </c>
      <c r="D23" s="14">
        <v>50</v>
      </c>
      <c r="E23" s="15">
        <f t="shared" si="0"/>
        <v>20</v>
      </c>
      <c r="F23" s="15">
        <f t="shared" si="1"/>
        <v>-200</v>
      </c>
      <c r="G23" s="14"/>
      <c r="H23" s="15">
        <f t="shared" si="6"/>
        <v>50</v>
      </c>
      <c r="I23" s="15"/>
      <c r="J23" s="15">
        <f t="shared" si="2"/>
        <v>50</v>
      </c>
      <c r="K23" s="14">
        <v>297.8</v>
      </c>
      <c r="L23" s="16">
        <f t="shared" si="3"/>
        <v>16.789791806581597</v>
      </c>
    </row>
    <row r="24" spans="1:12" ht="30">
      <c r="A24" s="21">
        <v>15</v>
      </c>
      <c r="B24" s="28" t="s">
        <v>32</v>
      </c>
      <c r="C24" s="14">
        <v>71029</v>
      </c>
      <c r="D24" s="14">
        <v>42896.6</v>
      </c>
      <c r="E24" s="15">
        <f t="shared" si="0"/>
        <v>60.393078883273034</v>
      </c>
      <c r="F24" s="15">
        <f t="shared" si="1"/>
        <v>-28132.4</v>
      </c>
      <c r="G24" s="25">
        <v>42710</v>
      </c>
      <c r="H24" s="15">
        <f t="shared" si="6"/>
        <v>42896.6</v>
      </c>
      <c r="I24" s="15">
        <f t="shared" si="5"/>
        <v>100.43690002341373</v>
      </c>
      <c r="J24" s="15">
        <f t="shared" si="2"/>
        <v>186.59999999999854</v>
      </c>
      <c r="K24" s="14">
        <v>765.2</v>
      </c>
      <c r="L24" s="29" t="s">
        <v>33</v>
      </c>
    </row>
    <row r="25" spans="1:12" ht="15">
      <c r="A25" s="21">
        <v>16</v>
      </c>
      <c r="B25" s="11" t="s">
        <v>34</v>
      </c>
      <c r="C25" s="14">
        <v>7294</v>
      </c>
      <c r="D25" s="25">
        <v>1519.3</v>
      </c>
      <c r="E25" s="15">
        <f t="shared" si="0"/>
        <v>20.82944886207842</v>
      </c>
      <c r="F25" s="15">
        <f t="shared" si="1"/>
        <v>-5774.7</v>
      </c>
      <c r="G25" s="14">
        <v>1875</v>
      </c>
      <c r="H25" s="15">
        <f t="shared" si="6"/>
        <v>1519.3</v>
      </c>
      <c r="I25" s="15">
        <f t="shared" si="5"/>
        <v>81.02933333333333</v>
      </c>
      <c r="J25" s="15">
        <f t="shared" si="2"/>
        <v>-355.70000000000005</v>
      </c>
      <c r="K25" s="14">
        <v>2136.1</v>
      </c>
      <c r="L25" s="16">
        <f t="shared" si="3"/>
        <v>71.12494733392631</v>
      </c>
    </row>
    <row r="26" spans="1:12" ht="15">
      <c r="A26" s="21">
        <v>17</v>
      </c>
      <c r="B26" s="18" t="s">
        <v>35</v>
      </c>
      <c r="C26" s="19">
        <v>3902</v>
      </c>
      <c r="D26" s="14">
        <v>2762.3</v>
      </c>
      <c r="E26" s="15">
        <f t="shared" si="0"/>
        <v>70.79190158892877</v>
      </c>
      <c r="F26" s="15">
        <f t="shared" si="1"/>
        <v>-1139.6999999999998</v>
      </c>
      <c r="G26" s="20">
        <v>2018</v>
      </c>
      <c r="H26" s="15">
        <f t="shared" si="6"/>
        <v>2762.3</v>
      </c>
      <c r="I26" s="15">
        <f t="shared" si="5"/>
        <v>136.88305252725473</v>
      </c>
      <c r="J26" s="15">
        <f t="shared" si="2"/>
        <v>744.3000000000002</v>
      </c>
      <c r="K26" s="14">
        <v>2625.8</v>
      </c>
      <c r="L26" s="16">
        <f t="shared" si="3"/>
        <v>105.19841572092315</v>
      </c>
    </row>
    <row r="27" spans="1:12" s="33" customFormat="1" ht="15">
      <c r="A27" s="30"/>
      <c r="B27" s="31" t="s">
        <v>36</v>
      </c>
      <c r="C27" s="32">
        <f>C8+C17</f>
        <v>932595</v>
      </c>
      <c r="D27" s="32">
        <f>D8+D17</f>
        <v>325218.7</v>
      </c>
      <c r="E27" s="32">
        <f t="shared" si="0"/>
        <v>34.872447310997806</v>
      </c>
      <c r="F27" s="32">
        <f t="shared" si="1"/>
        <v>-607376.3</v>
      </c>
      <c r="G27" s="32">
        <f>G8+G17</f>
        <v>306318</v>
      </c>
      <c r="H27" s="32">
        <f>H8+H17</f>
        <v>325218.7</v>
      </c>
      <c r="I27" s="32">
        <f t="shared" si="5"/>
        <v>106.17028708727531</v>
      </c>
      <c r="J27" s="32">
        <f t="shared" si="2"/>
        <v>18900.70000000001</v>
      </c>
      <c r="K27" s="32">
        <f>K8+K17</f>
        <v>212484.89999999997</v>
      </c>
      <c r="L27" s="32">
        <f>H27/K27*100</f>
        <v>153.0549700237523</v>
      </c>
    </row>
    <row r="28" spans="1:11" s="35" customFormat="1" ht="15">
      <c r="A28" s="34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ht="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2" ht="15">
      <c r="A30" s="36"/>
      <c r="B30" s="63"/>
      <c r="C30" s="38"/>
      <c r="D30" s="39"/>
      <c r="E30" s="39"/>
      <c r="F30" s="39"/>
      <c r="G30" s="39"/>
      <c r="H30" s="40"/>
      <c r="I30" s="41"/>
      <c r="J30" s="64"/>
      <c r="K30" s="64"/>
      <c r="L30" s="64"/>
    </row>
    <row r="31" spans="1:13" ht="15">
      <c r="A31" s="42"/>
      <c r="B31" s="63"/>
      <c r="C31" s="38"/>
      <c r="D31" s="43"/>
      <c r="E31" s="43"/>
      <c r="F31" s="43"/>
      <c r="G31" s="43"/>
      <c r="H31" s="40"/>
      <c r="I31" s="41"/>
      <c r="J31" s="64"/>
      <c r="K31" s="64"/>
      <c r="L31" s="64"/>
      <c r="M31" s="44"/>
    </row>
    <row r="32" spans="1:12" ht="15">
      <c r="A32" s="36"/>
      <c r="B32" s="45"/>
      <c r="C32" s="45"/>
      <c r="D32" s="40"/>
      <c r="E32" s="46"/>
      <c r="F32" s="46"/>
      <c r="G32" s="46"/>
      <c r="H32" s="40"/>
      <c r="I32" s="41"/>
      <c r="J32" s="46"/>
      <c r="K32" s="47"/>
      <c r="L32" s="44"/>
    </row>
    <row r="33" spans="1:11" ht="15">
      <c r="A33" s="36"/>
      <c r="B33" s="36"/>
      <c r="C33" s="46"/>
      <c r="D33" s="40"/>
      <c r="E33" s="46"/>
      <c r="F33" s="48"/>
      <c r="G33" s="46"/>
      <c r="H33" s="46"/>
      <c r="I33" s="46"/>
      <c r="J33" s="48"/>
      <c r="K33" s="49"/>
    </row>
    <row r="34" spans="1:10" ht="15">
      <c r="A34" s="36"/>
      <c r="B34" s="36"/>
      <c r="C34" s="46"/>
      <c r="D34" s="40"/>
      <c r="E34" s="46"/>
      <c r="F34" s="46"/>
      <c r="G34" s="50"/>
      <c r="H34" s="40"/>
      <c r="I34" s="46"/>
      <c r="J34" s="46"/>
    </row>
    <row r="35" spans="1:10" ht="15">
      <c r="A35" s="36"/>
      <c r="B35" s="36"/>
      <c r="C35" s="46"/>
      <c r="D35" s="46"/>
      <c r="E35" s="46"/>
      <c r="F35" s="40"/>
      <c r="G35" s="50"/>
      <c r="H35" s="46"/>
      <c r="I35" s="46"/>
      <c r="J35" s="40"/>
    </row>
    <row r="36" spans="1:10" ht="15">
      <c r="A36" s="36"/>
      <c r="B36" s="36"/>
      <c r="C36" s="46"/>
      <c r="D36" s="46"/>
      <c r="E36" s="46"/>
      <c r="F36" s="46"/>
      <c r="G36" s="46"/>
      <c r="H36" s="46"/>
      <c r="I36" s="46"/>
      <c r="J36" s="46"/>
    </row>
  </sheetData>
  <sheetProtection/>
  <mergeCells count="18">
    <mergeCell ref="B30:B31"/>
    <mergeCell ref="J30:L31"/>
    <mergeCell ref="H5:H7"/>
    <mergeCell ref="I5:I7"/>
    <mergeCell ref="J5:J7"/>
    <mergeCell ref="K5:K7"/>
    <mergeCell ref="L5:L7"/>
    <mergeCell ref="B28:K28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Кононенко Артем Алексеевич</cp:lastModifiedBy>
  <cp:lastPrinted>2015-05-08T06:51:19Z</cp:lastPrinted>
  <dcterms:created xsi:type="dcterms:W3CDTF">2015-05-08T06:35:17Z</dcterms:created>
  <dcterms:modified xsi:type="dcterms:W3CDTF">2015-06-25T11:54:39Z</dcterms:modified>
  <cp:category/>
  <cp:version/>
  <cp:contentType/>
  <cp:contentStatus/>
</cp:coreProperties>
</file>