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айт КФБП\Материалы на публикацию\08_12_14\"/>
    </mc:Choice>
  </mc:AlternateContent>
  <bookViews>
    <workbookView xWindow="0" yWindow="0" windowWidth="14376" windowHeight="6936"/>
  </bookViews>
  <sheets>
    <sheet name="Исп КБ 01.12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L31" i="1" s="1"/>
  <c r="F31" i="1"/>
  <c r="E31" i="1"/>
  <c r="H30" i="1"/>
  <c r="L30" i="1" s="1"/>
  <c r="F30" i="1"/>
  <c r="L29" i="1"/>
  <c r="L28" i="1"/>
  <c r="H28" i="1"/>
  <c r="J28" i="1" s="1"/>
  <c r="F28" i="1"/>
  <c r="E28" i="1"/>
  <c r="H27" i="1"/>
  <c r="J27" i="1" s="1"/>
  <c r="F27" i="1"/>
  <c r="E27" i="1"/>
  <c r="H26" i="1"/>
  <c r="J26" i="1" s="1"/>
  <c r="F26" i="1"/>
  <c r="L25" i="1"/>
  <c r="J25" i="1"/>
  <c r="I25" i="1"/>
  <c r="H25" i="1"/>
  <c r="F25" i="1"/>
  <c r="E25" i="1"/>
  <c r="H24" i="1"/>
  <c r="J24" i="1" s="1"/>
  <c r="F24" i="1"/>
  <c r="E24" i="1"/>
  <c r="J23" i="1"/>
  <c r="H23" i="1"/>
  <c r="L23" i="1" s="1"/>
  <c r="F23" i="1"/>
  <c r="E23" i="1"/>
  <c r="J22" i="1"/>
  <c r="H22" i="1"/>
  <c r="I22" i="1" s="1"/>
  <c r="F22" i="1"/>
  <c r="E22" i="1"/>
  <c r="H21" i="1"/>
  <c r="L21" i="1" s="1"/>
  <c r="F21" i="1"/>
  <c r="E21" i="1"/>
  <c r="H20" i="1"/>
  <c r="H18" i="1" s="1"/>
  <c r="F20" i="1"/>
  <c r="E20" i="1"/>
  <c r="L19" i="1"/>
  <c r="J19" i="1"/>
  <c r="H19" i="1"/>
  <c r="F19" i="1"/>
  <c r="K18" i="1"/>
  <c r="G18" i="1"/>
  <c r="D18" i="1"/>
  <c r="F18" i="1" s="1"/>
  <c r="C18" i="1"/>
  <c r="L17" i="1"/>
  <c r="J17" i="1"/>
  <c r="H17" i="1"/>
  <c r="F17" i="1"/>
  <c r="H16" i="1"/>
  <c r="L16" i="1" s="1"/>
  <c r="F16" i="1"/>
  <c r="E16" i="1"/>
  <c r="J15" i="1"/>
  <c r="H15" i="1"/>
  <c r="L15" i="1" s="1"/>
  <c r="F15" i="1"/>
  <c r="E15" i="1"/>
  <c r="J14" i="1"/>
  <c r="H14" i="1"/>
  <c r="I14" i="1" s="1"/>
  <c r="F14" i="1"/>
  <c r="E14" i="1"/>
  <c r="H13" i="1"/>
  <c r="J13" i="1" s="1"/>
  <c r="F13" i="1"/>
  <c r="E13" i="1"/>
  <c r="H12" i="1"/>
  <c r="J12" i="1" s="1"/>
  <c r="F12" i="1"/>
  <c r="E12" i="1"/>
  <c r="L11" i="1"/>
  <c r="J11" i="1"/>
  <c r="I11" i="1"/>
  <c r="H11" i="1"/>
  <c r="F11" i="1"/>
  <c r="E11" i="1"/>
  <c r="H10" i="1"/>
  <c r="I10" i="1" s="1"/>
  <c r="F10" i="1"/>
  <c r="E10" i="1"/>
  <c r="H9" i="1"/>
  <c r="L9" i="1" s="1"/>
  <c r="F9" i="1"/>
  <c r="E9" i="1"/>
  <c r="K8" i="1"/>
  <c r="G8" i="1"/>
  <c r="G32" i="1" s="1"/>
  <c r="D8" i="1"/>
  <c r="D32" i="1" s="1"/>
  <c r="C8" i="1"/>
  <c r="C32" i="1" s="1"/>
  <c r="K32" i="1" l="1"/>
  <c r="L12" i="1"/>
  <c r="L14" i="1"/>
  <c r="J30" i="1"/>
  <c r="I28" i="1"/>
  <c r="E8" i="1"/>
  <c r="F8" i="1"/>
  <c r="L22" i="1"/>
  <c r="L26" i="1"/>
  <c r="F32" i="1"/>
  <c r="E32" i="1"/>
  <c r="I18" i="1"/>
  <c r="L18" i="1"/>
  <c r="J18" i="1"/>
  <c r="I21" i="1"/>
  <c r="H8" i="1"/>
  <c r="I20" i="1"/>
  <c r="I24" i="1"/>
  <c r="J16" i="1"/>
  <c r="E18" i="1"/>
  <c r="L27" i="1"/>
  <c r="J31" i="1"/>
  <c r="J10" i="1"/>
  <c r="I13" i="1"/>
  <c r="J21" i="1"/>
  <c r="I27" i="1"/>
  <c r="I9" i="1"/>
  <c r="I16" i="1"/>
  <c r="I31" i="1"/>
  <c r="J9" i="1"/>
  <c r="I12" i="1"/>
  <c r="J20" i="1"/>
  <c r="I15" i="1"/>
  <c r="L20" i="1"/>
  <c r="I23" i="1"/>
  <c r="L8" i="1" l="1"/>
  <c r="J8" i="1"/>
  <c r="I8" i="1"/>
  <c r="H32" i="1"/>
  <c r="L32" i="1" l="1"/>
  <c r="J32" i="1"/>
  <c r="I32" i="1"/>
</calcChain>
</file>

<file path=xl/sharedStrings.xml><?xml version="1.0" encoding="utf-8"?>
<sst xmlns="http://schemas.openxmlformats.org/spreadsheetml/2006/main" count="43" uniqueCount="42">
  <si>
    <t>ИСПОЛНЕНИЕ</t>
  </si>
  <si>
    <t xml:space="preserve">консолидированного бюджета Белгородского района </t>
  </si>
  <si>
    <t xml:space="preserve"> за январь-ноябрь</t>
  </si>
  <si>
    <t>(тыс.руб.)</t>
  </si>
  <si>
    <t>№ п/п</t>
  </si>
  <si>
    <t>Наименование налогов и сборов</t>
  </si>
  <si>
    <t>план годовой     2014 г.</t>
  </si>
  <si>
    <t>факт январь-ноябрь 2014 г.</t>
  </si>
  <si>
    <t>% исполнения к году</t>
  </si>
  <si>
    <t>отклоне ние</t>
  </si>
  <si>
    <t xml:space="preserve">план январь-ноябрь      2014 г. </t>
  </si>
  <si>
    <t>факт январь-ноябрь   2014 г.</t>
  </si>
  <si>
    <t>% исполне ния за январь-ноябрь</t>
  </si>
  <si>
    <t>факт январь-ноябрь  на 01.12.2013 года</t>
  </si>
  <si>
    <t>% исполне   ния         к 2013 году</t>
  </si>
  <si>
    <t>НАЛОГОВЫЕ  ДОХОДЫ</t>
  </si>
  <si>
    <t>НДФЛ</t>
  </si>
  <si>
    <t xml:space="preserve"> </t>
  </si>
  <si>
    <t>Акцизы</t>
  </si>
  <si>
    <t>Доходы от выдачи патента</t>
  </si>
  <si>
    <t>Един.налог на вменен. доход</t>
  </si>
  <si>
    <t>Единый сельхозналог</t>
  </si>
  <si>
    <t>в 3,7 раза</t>
  </si>
  <si>
    <t>Налог на имущ.физ. лиц</t>
  </si>
  <si>
    <t>Земельный налог</t>
  </si>
  <si>
    <t>Госпошлина</t>
  </si>
  <si>
    <t>Задолжен. по отмен.налогам</t>
  </si>
  <si>
    <t>НЕНАЛОГОВЫЕ  ДОХОДЫ</t>
  </si>
  <si>
    <t>Проценты от пред. кредитов</t>
  </si>
  <si>
    <t>Арендная плата за землю</t>
  </si>
  <si>
    <t>Аренда имущества</t>
  </si>
  <si>
    <t>Прочие поступл. от исп им-ва</t>
  </si>
  <si>
    <t>Плата за негативное воздействие на окружающую среду</t>
  </si>
  <si>
    <t>Доходы от сдачи жилья в наем</t>
  </si>
  <si>
    <t>Доходы от реализации имущества</t>
  </si>
  <si>
    <t>Проч.доходы от компенсации затрат</t>
  </si>
  <si>
    <t>Доходы от продажи земельных участков</t>
  </si>
  <si>
    <t>Административные штрафы</t>
  </si>
  <si>
    <t xml:space="preserve">в т.ч. миграционная служба </t>
  </si>
  <si>
    <t>Невыясненные поступления</t>
  </si>
  <si>
    <t>Прочие неналоговые</t>
  </si>
  <si>
    <t>Итого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</si>
</sst>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0" fontId="2" fillId="0" borderId="4" xfId="0" applyFont="1" applyBorder="1"/>
    <xf numFmtId="164" fontId="2" fillId="0" borderId="4" xfId="0" applyNumberFormat="1" applyFont="1" applyBorder="1"/>
    <xf numFmtId="0" fontId="0" fillId="0" borderId="4" xfId="0" applyBorder="1"/>
    <xf numFmtId="0" fontId="5" fillId="0" borderId="4" xfId="0" applyFont="1" applyBorder="1"/>
    <xf numFmtId="164" fontId="5" fillId="0" borderId="4" xfId="0" applyNumberFormat="1" applyFont="1" applyBorder="1"/>
    <xf numFmtId="164" fontId="0" fillId="0" borderId="4" xfId="0" applyNumberFormat="1" applyFill="1" applyBorder="1"/>
    <xf numFmtId="164" fontId="0" fillId="0" borderId="4" xfId="0" applyNumberFormat="1" applyFont="1" applyBorder="1"/>
    <xf numFmtId="164" fontId="0" fillId="0" borderId="4" xfId="0" applyNumberFormat="1" applyBorder="1"/>
    <xf numFmtId="2" fontId="0" fillId="0" borderId="4" xfId="0" applyNumberFormat="1" applyFont="1" applyBorder="1"/>
    <xf numFmtId="0" fontId="0" fillId="0" borderId="4" xfId="0" applyFont="1" applyBorder="1"/>
    <xf numFmtId="0" fontId="0" fillId="0" borderId="5" xfId="0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0" borderId="1" xfId="0" applyNumberFormat="1" applyFill="1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Font="1" applyFill="1" applyBorder="1"/>
    <xf numFmtId="164" fontId="0" fillId="0" borderId="5" xfId="0" applyNumberFormat="1" applyFont="1" applyBorder="1"/>
    <xf numFmtId="0" fontId="0" fillId="0" borderId="1" xfId="0" applyBorder="1"/>
    <xf numFmtId="0" fontId="0" fillId="0" borderId="4" xfId="0" applyFont="1" applyFill="1" applyBorder="1" applyAlignment="1">
      <alignment horizontal="left"/>
    </xf>
    <xf numFmtId="1" fontId="2" fillId="0" borderId="4" xfId="0" applyNumberFormat="1" applyFont="1" applyBorder="1"/>
    <xf numFmtId="0" fontId="0" fillId="0" borderId="6" xfId="0" applyBorder="1"/>
    <xf numFmtId="164" fontId="0" fillId="0" borderId="2" xfId="0" applyNumberFormat="1" applyFill="1" applyBorder="1"/>
    <xf numFmtId="164" fontId="0" fillId="0" borderId="7" xfId="0" applyNumberFormat="1" applyBorder="1"/>
    <xf numFmtId="164" fontId="0" fillId="0" borderId="3" xfId="0" applyNumberFormat="1" applyBorder="1"/>
    <xf numFmtId="0" fontId="0" fillId="0" borderId="5" xfId="0" applyBorder="1" applyAlignment="1">
      <alignment wrapText="1"/>
    </xf>
    <xf numFmtId="0" fontId="0" fillId="0" borderId="8" xfId="0" applyFont="1" applyBorder="1"/>
    <xf numFmtId="0" fontId="0" fillId="0" borderId="4" xfId="0" applyBorder="1" applyAlignment="1">
      <alignment wrapText="1"/>
    </xf>
    <xf numFmtId="164" fontId="0" fillId="0" borderId="1" xfId="0" applyNumberFormat="1" applyBorder="1"/>
    <xf numFmtId="164" fontId="0" fillId="2" borderId="4" xfId="0" applyNumberFormat="1" applyFill="1" applyBorder="1"/>
    <xf numFmtId="0" fontId="0" fillId="2" borderId="4" xfId="0" applyFill="1" applyBorder="1"/>
    <xf numFmtId="0" fontId="3" fillId="2" borderId="4" xfId="0" applyFont="1" applyFill="1" applyBorder="1" applyAlignment="1">
      <alignment wrapText="1"/>
    </xf>
    <xf numFmtId="164" fontId="2" fillId="2" borderId="4" xfId="0" applyNumberFormat="1" applyFont="1" applyFill="1" applyBorder="1"/>
    <xf numFmtId="164" fontId="2" fillId="0" borderId="4" xfId="0" applyNumberFormat="1" applyFont="1" applyFill="1" applyBorder="1"/>
    <xf numFmtId="0" fontId="0" fillId="2" borderId="0" xfId="0" applyFill="1"/>
    <xf numFmtId="0" fontId="0" fillId="0" borderId="0" xfId="0" applyBorder="1"/>
    <xf numFmtId="0" fontId="6" fillId="0" borderId="0" xfId="0" applyFont="1" applyFill="1" applyBorder="1" applyAlignment="1">
      <alignment horizontal="left" vertical="top" wrapText="1"/>
    </xf>
    <xf numFmtId="164" fontId="0" fillId="0" borderId="0" xfId="0" applyNumberFormat="1" applyBorder="1"/>
    <xf numFmtId="164" fontId="7" fillId="0" borderId="0" xfId="0" applyNumberFormat="1" applyFont="1" applyBorder="1"/>
    <xf numFmtId="164" fontId="2" fillId="0" borderId="0" xfId="0" applyNumberFormat="1" applyFont="1" applyBorder="1" applyAlignment="1"/>
    <xf numFmtId="0" fontId="2" fillId="0" borderId="0" xfId="0" applyFont="1" applyFill="1" applyBorder="1"/>
    <xf numFmtId="0" fontId="7" fillId="0" borderId="0" xfId="0" applyFont="1" applyBorder="1"/>
    <xf numFmtId="164" fontId="0" fillId="0" borderId="0" xfId="0" applyNumberFormat="1"/>
    <xf numFmtId="2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workbookViewId="0">
      <selection activeCell="B41" sqref="B41"/>
    </sheetView>
  </sheetViews>
  <sheetFormatPr defaultRowHeight="14.4" x14ac:dyDescent="0.3"/>
  <cols>
    <col min="1" max="1" width="3.109375" customWidth="1"/>
    <col min="2" max="2" width="32.5546875" customWidth="1"/>
    <col min="3" max="3" width="9.33203125" customWidth="1"/>
    <col min="4" max="4" width="9.6640625" customWidth="1"/>
    <col min="5" max="5" width="7" customWidth="1"/>
    <col min="6" max="6" width="9" customWidth="1"/>
    <col min="7" max="7" width="8.88671875" customWidth="1"/>
    <col min="8" max="8" width="10.109375" customWidth="1"/>
    <col min="9" max="9" width="10.33203125" customWidth="1"/>
    <col min="10" max="10" width="9.109375" customWidth="1"/>
    <col min="11" max="11" width="13.6640625" customWidth="1"/>
    <col min="12" max="12" width="9.33203125" customWidth="1"/>
    <col min="13" max="13" width="11.5546875" bestFit="1" customWidth="1"/>
    <col min="257" max="257" width="3.109375" customWidth="1"/>
    <col min="258" max="258" width="32.5546875" customWidth="1"/>
    <col min="259" max="259" width="9.33203125" customWidth="1"/>
    <col min="260" max="260" width="9.6640625" customWidth="1"/>
    <col min="261" max="261" width="7" customWidth="1"/>
    <col min="262" max="262" width="9" customWidth="1"/>
    <col min="263" max="263" width="8.88671875" customWidth="1"/>
    <col min="264" max="264" width="10.109375" customWidth="1"/>
    <col min="265" max="265" width="10.33203125" customWidth="1"/>
    <col min="266" max="266" width="9.109375" customWidth="1"/>
    <col min="267" max="267" width="13.6640625" customWidth="1"/>
    <col min="268" max="268" width="9.33203125" customWidth="1"/>
    <col min="269" max="269" width="11.5546875" bestFit="1" customWidth="1"/>
    <col min="513" max="513" width="3.109375" customWidth="1"/>
    <col min="514" max="514" width="32.5546875" customWidth="1"/>
    <col min="515" max="515" width="9.33203125" customWidth="1"/>
    <col min="516" max="516" width="9.6640625" customWidth="1"/>
    <col min="517" max="517" width="7" customWidth="1"/>
    <col min="518" max="518" width="9" customWidth="1"/>
    <col min="519" max="519" width="8.88671875" customWidth="1"/>
    <col min="520" max="520" width="10.109375" customWidth="1"/>
    <col min="521" max="521" width="10.33203125" customWidth="1"/>
    <col min="522" max="522" width="9.109375" customWidth="1"/>
    <col min="523" max="523" width="13.6640625" customWidth="1"/>
    <col min="524" max="524" width="9.33203125" customWidth="1"/>
    <col min="525" max="525" width="11.5546875" bestFit="1" customWidth="1"/>
    <col min="769" max="769" width="3.109375" customWidth="1"/>
    <col min="770" max="770" width="32.5546875" customWidth="1"/>
    <col min="771" max="771" width="9.33203125" customWidth="1"/>
    <col min="772" max="772" width="9.6640625" customWidth="1"/>
    <col min="773" max="773" width="7" customWidth="1"/>
    <col min="774" max="774" width="9" customWidth="1"/>
    <col min="775" max="775" width="8.88671875" customWidth="1"/>
    <col min="776" max="776" width="10.109375" customWidth="1"/>
    <col min="777" max="777" width="10.33203125" customWidth="1"/>
    <col min="778" max="778" width="9.109375" customWidth="1"/>
    <col min="779" max="779" width="13.6640625" customWidth="1"/>
    <col min="780" max="780" width="9.33203125" customWidth="1"/>
    <col min="781" max="781" width="11.5546875" bestFit="1" customWidth="1"/>
    <col min="1025" max="1025" width="3.109375" customWidth="1"/>
    <col min="1026" max="1026" width="32.5546875" customWidth="1"/>
    <col min="1027" max="1027" width="9.33203125" customWidth="1"/>
    <col min="1028" max="1028" width="9.6640625" customWidth="1"/>
    <col min="1029" max="1029" width="7" customWidth="1"/>
    <col min="1030" max="1030" width="9" customWidth="1"/>
    <col min="1031" max="1031" width="8.88671875" customWidth="1"/>
    <col min="1032" max="1032" width="10.109375" customWidth="1"/>
    <col min="1033" max="1033" width="10.33203125" customWidth="1"/>
    <col min="1034" max="1034" width="9.109375" customWidth="1"/>
    <col min="1035" max="1035" width="13.6640625" customWidth="1"/>
    <col min="1036" max="1036" width="9.33203125" customWidth="1"/>
    <col min="1037" max="1037" width="11.5546875" bestFit="1" customWidth="1"/>
    <col min="1281" max="1281" width="3.109375" customWidth="1"/>
    <col min="1282" max="1282" width="32.5546875" customWidth="1"/>
    <col min="1283" max="1283" width="9.33203125" customWidth="1"/>
    <col min="1284" max="1284" width="9.6640625" customWidth="1"/>
    <col min="1285" max="1285" width="7" customWidth="1"/>
    <col min="1286" max="1286" width="9" customWidth="1"/>
    <col min="1287" max="1287" width="8.88671875" customWidth="1"/>
    <col min="1288" max="1288" width="10.109375" customWidth="1"/>
    <col min="1289" max="1289" width="10.33203125" customWidth="1"/>
    <col min="1290" max="1290" width="9.109375" customWidth="1"/>
    <col min="1291" max="1291" width="13.6640625" customWidth="1"/>
    <col min="1292" max="1292" width="9.33203125" customWidth="1"/>
    <col min="1293" max="1293" width="11.5546875" bestFit="1" customWidth="1"/>
    <col min="1537" max="1537" width="3.109375" customWidth="1"/>
    <col min="1538" max="1538" width="32.5546875" customWidth="1"/>
    <col min="1539" max="1539" width="9.33203125" customWidth="1"/>
    <col min="1540" max="1540" width="9.6640625" customWidth="1"/>
    <col min="1541" max="1541" width="7" customWidth="1"/>
    <col min="1542" max="1542" width="9" customWidth="1"/>
    <col min="1543" max="1543" width="8.88671875" customWidth="1"/>
    <col min="1544" max="1544" width="10.109375" customWidth="1"/>
    <col min="1545" max="1545" width="10.33203125" customWidth="1"/>
    <col min="1546" max="1546" width="9.109375" customWidth="1"/>
    <col min="1547" max="1547" width="13.6640625" customWidth="1"/>
    <col min="1548" max="1548" width="9.33203125" customWidth="1"/>
    <col min="1549" max="1549" width="11.5546875" bestFit="1" customWidth="1"/>
    <col min="1793" max="1793" width="3.109375" customWidth="1"/>
    <col min="1794" max="1794" width="32.5546875" customWidth="1"/>
    <col min="1795" max="1795" width="9.33203125" customWidth="1"/>
    <col min="1796" max="1796" width="9.6640625" customWidth="1"/>
    <col min="1797" max="1797" width="7" customWidth="1"/>
    <col min="1798" max="1798" width="9" customWidth="1"/>
    <col min="1799" max="1799" width="8.88671875" customWidth="1"/>
    <col min="1800" max="1800" width="10.109375" customWidth="1"/>
    <col min="1801" max="1801" width="10.33203125" customWidth="1"/>
    <col min="1802" max="1802" width="9.109375" customWidth="1"/>
    <col min="1803" max="1803" width="13.6640625" customWidth="1"/>
    <col min="1804" max="1804" width="9.33203125" customWidth="1"/>
    <col min="1805" max="1805" width="11.5546875" bestFit="1" customWidth="1"/>
    <col min="2049" max="2049" width="3.109375" customWidth="1"/>
    <col min="2050" max="2050" width="32.5546875" customWidth="1"/>
    <col min="2051" max="2051" width="9.33203125" customWidth="1"/>
    <col min="2052" max="2052" width="9.6640625" customWidth="1"/>
    <col min="2053" max="2053" width="7" customWidth="1"/>
    <col min="2054" max="2054" width="9" customWidth="1"/>
    <col min="2055" max="2055" width="8.88671875" customWidth="1"/>
    <col min="2056" max="2056" width="10.109375" customWidth="1"/>
    <col min="2057" max="2057" width="10.33203125" customWidth="1"/>
    <col min="2058" max="2058" width="9.109375" customWidth="1"/>
    <col min="2059" max="2059" width="13.6640625" customWidth="1"/>
    <col min="2060" max="2060" width="9.33203125" customWidth="1"/>
    <col min="2061" max="2061" width="11.5546875" bestFit="1" customWidth="1"/>
    <col min="2305" max="2305" width="3.109375" customWidth="1"/>
    <col min="2306" max="2306" width="32.5546875" customWidth="1"/>
    <col min="2307" max="2307" width="9.33203125" customWidth="1"/>
    <col min="2308" max="2308" width="9.6640625" customWidth="1"/>
    <col min="2309" max="2309" width="7" customWidth="1"/>
    <col min="2310" max="2310" width="9" customWidth="1"/>
    <col min="2311" max="2311" width="8.88671875" customWidth="1"/>
    <col min="2312" max="2312" width="10.109375" customWidth="1"/>
    <col min="2313" max="2313" width="10.33203125" customWidth="1"/>
    <col min="2314" max="2314" width="9.109375" customWidth="1"/>
    <col min="2315" max="2315" width="13.6640625" customWidth="1"/>
    <col min="2316" max="2316" width="9.33203125" customWidth="1"/>
    <col min="2317" max="2317" width="11.5546875" bestFit="1" customWidth="1"/>
    <col min="2561" max="2561" width="3.109375" customWidth="1"/>
    <col min="2562" max="2562" width="32.5546875" customWidth="1"/>
    <col min="2563" max="2563" width="9.33203125" customWidth="1"/>
    <col min="2564" max="2564" width="9.6640625" customWidth="1"/>
    <col min="2565" max="2565" width="7" customWidth="1"/>
    <col min="2566" max="2566" width="9" customWidth="1"/>
    <col min="2567" max="2567" width="8.88671875" customWidth="1"/>
    <col min="2568" max="2568" width="10.109375" customWidth="1"/>
    <col min="2569" max="2569" width="10.33203125" customWidth="1"/>
    <col min="2570" max="2570" width="9.109375" customWidth="1"/>
    <col min="2571" max="2571" width="13.6640625" customWidth="1"/>
    <col min="2572" max="2572" width="9.33203125" customWidth="1"/>
    <col min="2573" max="2573" width="11.5546875" bestFit="1" customWidth="1"/>
    <col min="2817" max="2817" width="3.109375" customWidth="1"/>
    <col min="2818" max="2818" width="32.5546875" customWidth="1"/>
    <col min="2819" max="2819" width="9.33203125" customWidth="1"/>
    <col min="2820" max="2820" width="9.6640625" customWidth="1"/>
    <col min="2821" max="2821" width="7" customWidth="1"/>
    <col min="2822" max="2822" width="9" customWidth="1"/>
    <col min="2823" max="2823" width="8.88671875" customWidth="1"/>
    <col min="2824" max="2824" width="10.109375" customWidth="1"/>
    <col min="2825" max="2825" width="10.33203125" customWidth="1"/>
    <col min="2826" max="2826" width="9.109375" customWidth="1"/>
    <col min="2827" max="2827" width="13.6640625" customWidth="1"/>
    <col min="2828" max="2828" width="9.33203125" customWidth="1"/>
    <col min="2829" max="2829" width="11.5546875" bestFit="1" customWidth="1"/>
    <col min="3073" max="3073" width="3.109375" customWidth="1"/>
    <col min="3074" max="3074" width="32.5546875" customWidth="1"/>
    <col min="3075" max="3075" width="9.33203125" customWidth="1"/>
    <col min="3076" max="3076" width="9.6640625" customWidth="1"/>
    <col min="3077" max="3077" width="7" customWidth="1"/>
    <col min="3078" max="3078" width="9" customWidth="1"/>
    <col min="3079" max="3079" width="8.88671875" customWidth="1"/>
    <col min="3080" max="3080" width="10.109375" customWidth="1"/>
    <col min="3081" max="3081" width="10.33203125" customWidth="1"/>
    <col min="3082" max="3082" width="9.109375" customWidth="1"/>
    <col min="3083" max="3083" width="13.6640625" customWidth="1"/>
    <col min="3084" max="3084" width="9.33203125" customWidth="1"/>
    <col min="3085" max="3085" width="11.5546875" bestFit="1" customWidth="1"/>
    <col min="3329" max="3329" width="3.109375" customWidth="1"/>
    <col min="3330" max="3330" width="32.5546875" customWidth="1"/>
    <col min="3331" max="3331" width="9.33203125" customWidth="1"/>
    <col min="3332" max="3332" width="9.6640625" customWidth="1"/>
    <col min="3333" max="3333" width="7" customWidth="1"/>
    <col min="3334" max="3334" width="9" customWidth="1"/>
    <col min="3335" max="3335" width="8.88671875" customWidth="1"/>
    <col min="3336" max="3336" width="10.109375" customWidth="1"/>
    <col min="3337" max="3337" width="10.33203125" customWidth="1"/>
    <col min="3338" max="3338" width="9.109375" customWidth="1"/>
    <col min="3339" max="3339" width="13.6640625" customWidth="1"/>
    <col min="3340" max="3340" width="9.33203125" customWidth="1"/>
    <col min="3341" max="3341" width="11.5546875" bestFit="1" customWidth="1"/>
    <col min="3585" max="3585" width="3.109375" customWidth="1"/>
    <col min="3586" max="3586" width="32.5546875" customWidth="1"/>
    <col min="3587" max="3587" width="9.33203125" customWidth="1"/>
    <col min="3588" max="3588" width="9.6640625" customWidth="1"/>
    <col min="3589" max="3589" width="7" customWidth="1"/>
    <col min="3590" max="3590" width="9" customWidth="1"/>
    <col min="3591" max="3591" width="8.88671875" customWidth="1"/>
    <col min="3592" max="3592" width="10.109375" customWidth="1"/>
    <col min="3593" max="3593" width="10.33203125" customWidth="1"/>
    <col min="3594" max="3594" width="9.109375" customWidth="1"/>
    <col min="3595" max="3595" width="13.6640625" customWidth="1"/>
    <col min="3596" max="3596" width="9.33203125" customWidth="1"/>
    <col min="3597" max="3597" width="11.5546875" bestFit="1" customWidth="1"/>
    <col min="3841" max="3841" width="3.109375" customWidth="1"/>
    <col min="3842" max="3842" width="32.5546875" customWidth="1"/>
    <col min="3843" max="3843" width="9.33203125" customWidth="1"/>
    <col min="3844" max="3844" width="9.6640625" customWidth="1"/>
    <col min="3845" max="3845" width="7" customWidth="1"/>
    <col min="3846" max="3846" width="9" customWidth="1"/>
    <col min="3847" max="3847" width="8.88671875" customWidth="1"/>
    <col min="3848" max="3848" width="10.109375" customWidth="1"/>
    <col min="3849" max="3849" width="10.33203125" customWidth="1"/>
    <col min="3850" max="3850" width="9.109375" customWidth="1"/>
    <col min="3851" max="3851" width="13.6640625" customWidth="1"/>
    <col min="3852" max="3852" width="9.33203125" customWidth="1"/>
    <col min="3853" max="3853" width="11.5546875" bestFit="1" customWidth="1"/>
    <col min="4097" max="4097" width="3.109375" customWidth="1"/>
    <col min="4098" max="4098" width="32.5546875" customWidth="1"/>
    <col min="4099" max="4099" width="9.33203125" customWidth="1"/>
    <col min="4100" max="4100" width="9.6640625" customWidth="1"/>
    <col min="4101" max="4101" width="7" customWidth="1"/>
    <col min="4102" max="4102" width="9" customWidth="1"/>
    <col min="4103" max="4103" width="8.88671875" customWidth="1"/>
    <col min="4104" max="4104" width="10.109375" customWidth="1"/>
    <col min="4105" max="4105" width="10.33203125" customWidth="1"/>
    <col min="4106" max="4106" width="9.109375" customWidth="1"/>
    <col min="4107" max="4107" width="13.6640625" customWidth="1"/>
    <col min="4108" max="4108" width="9.33203125" customWidth="1"/>
    <col min="4109" max="4109" width="11.5546875" bestFit="1" customWidth="1"/>
    <col min="4353" max="4353" width="3.109375" customWidth="1"/>
    <col min="4354" max="4354" width="32.5546875" customWidth="1"/>
    <col min="4355" max="4355" width="9.33203125" customWidth="1"/>
    <col min="4356" max="4356" width="9.6640625" customWidth="1"/>
    <col min="4357" max="4357" width="7" customWidth="1"/>
    <col min="4358" max="4358" width="9" customWidth="1"/>
    <col min="4359" max="4359" width="8.88671875" customWidth="1"/>
    <col min="4360" max="4360" width="10.109375" customWidth="1"/>
    <col min="4361" max="4361" width="10.33203125" customWidth="1"/>
    <col min="4362" max="4362" width="9.109375" customWidth="1"/>
    <col min="4363" max="4363" width="13.6640625" customWidth="1"/>
    <col min="4364" max="4364" width="9.33203125" customWidth="1"/>
    <col min="4365" max="4365" width="11.5546875" bestFit="1" customWidth="1"/>
    <col min="4609" max="4609" width="3.109375" customWidth="1"/>
    <col min="4610" max="4610" width="32.5546875" customWidth="1"/>
    <col min="4611" max="4611" width="9.33203125" customWidth="1"/>
    <col min="4612" max="4612" width="9.6640625" customWidth="1"/>
    <col min="4613" max="4613" width="7" customWidth="1"/>
    <col min="4614" max="4614" width="9" customWidth="1"/>
    <col min="4615" max="4615" width="8.88671875" customWidth="1"/>
    <col min="4616" max="4616" width="10.109375" customWidth="1"/>
    <col min="4617" max="4617" width="10.33203125" customWidth="1"/>
    <col min="4618" max="4618" width="9.109375" customWidth="1"/>
    <col min="4619" max="4619" width="13.6640625" customWidth="1"/>
    <col min="4620" max="4620" width="9.33203125" customWidth="1"/>
    <col min="4621" max="4621" width="11.5546875" bestFit="1" customWidth="1"/>
    <col min="4865" max="4865" width="3.109375" customWidth="1"/>
    <col min="4866" max="4866" width="32.5546875" customWidth="1"/>
    <col min="4867" max="4867" width="9.33203125" customWidth="1"/>
    <col min="4868" max="4868" width="9.6640625" customWidth="1"/>
    <col min="4869" max="4869" width="7" customWidth="1"/>
    <col min="4870" max="4870" width="9" customWidth="1"/>
    <col min="4871" max="4871" width="8.88671875" customWidth="1"/>
    <col min="4872" max="4872" width="10.109375" customWidth="1"/>
    <col min="4873" max="4873" width="10.33203125" customWidth="1"/>
    <col min="4874" max="4874" width="9.109375" customWidth="1"/>
    <col min="4875" max="4875" width="13.6640625" customWidth="1"/>
    <col min="4876" max="4876" width="9.33203125" customWidth="1"/>
    <col min="4877" max="4877" width="11.5546875" bestFit="1" customWidth="1"/>
    <col min="5121" max="5121" width="3.109375" customWidth="1"/>
    <col min="5122" max="5122" width="32.5546875" customWidth="1"/>
    <col min="5123" max="5123" width="9.33203125" customWidth="1"/>
    <col min="5124" max="5124" width="9.6640625" customWidth="1"/>
    <col min="5125" max="5125" width="7" customWidth="1"/>
    <col min="5126" max="5126" width="9" customWidth="1"/>
    <col min="5127" max="5127" width="8.88671875" customWidth="1"/>
    <col min="5128" max="5128" width="10.109375" customWidth="1"/>
    <col min="5129" max="5129" width="10.33203125" customWidth="1"/>
    <col min="5130" max="5130" width="9.109375" customWidth="1"/>
    <col min="5131" max="5131" width="13.6640625" customWidth="1"/>
    <col min="5132" max="5132" width="9.33203125" customWidth="1"/>
    <col min="5133" max="5133" width="11.5546875" bestFit="1" customWidth="1"/>
    <col min="5377" max="5377" width="3.109375" customWidth="1"/>
    <col min="5378" max="5378" width="32.5546875" customWidth="1"/>
    <col min="5379" max="5379" width="9.33203125" customWidth="1"/>
    <col min="5380" max="5380" width="9.6640625" customWidth="1"/>
    <col min="5381" max="5381" width="7" customWidth="1"/>
    <col min="5382" max="5382" width="9" customWidth="1"/>
    <col min="5383" max="5383" width="8.88671875" customWidth="1"/>
    <col min="5384" max="5384" width="10.109375" customWidth="1"/>
    <col min="5385" max="5385" width="10.33203125" customWidth="1"/>
    <col min="5386" max="5386" width="9.109375" customWidth="1"/>
    <col min="5387" max="5387" width="13.6640625" customWidth="1"/>
    <col min="5388" max="5388" width="9.33203125" customWidth="1"/>
    <col min="5389" max="5389" width="11.5546875" bestFit="1" customWidth="1"/>
    <col min="5633" max="5633" width="3.109375" customWidth="1"/>
    <col min="5634" max="5634" width="32.5546875" customWidth="1"/>
    <col min="5635" max="5635" width="9.33203125" customWidth="1"/>
    <col min="5636" max="5636" width="9.6640625" customWidth="1"/>
    <col min="5637" max="5637" width="7" customWidth="1"/>
    <col min="5638" max="5638" width="9" customWidth="1"/>
    <col min="5639" max="5639" width="8.88671875" customWidth="1"/>
    <col min="5640" max="5640" width="10.109375" customWidth="1"/>
    <col min="5641" max="5641" width="10.33203125" customWidth="1"/>
    <col min="5642" max="5642" width="9.109375" customWidth="1"/>
    <col min="5643" max="5643" width="13.6640625" customWidth="1"/>
    <col min="5644" max="5644" width="9.33203125" customWidth="1"/>
    <col min="5645" max="5645" width="11.5546875" bestFit="1" customWidth="1"/>
    <col min="5889" max="5889" width="3.109375" customWidth="1"/>
    <col min="5890" max="5890" width="32.5546875" customWidth="1"/>
    <col min="5891" max="5891" width="9.33203125" customWidth="1"/>
    <col min="5892" max="5892" width="9.6640625" customWidth="1"/>
    <col min="5893" max="5893" width="7" customWidth="1"/>
    <col min="5894" max="5894" width="9" customWidth="1"/>
    <col min="5895" max="5895" width="8.88671875" customWidth="1"/>
    <col min="5896" max="5896" width="10.109375" customWidth="1"/>
    <col min="5897" max="5897" width="10.33203125" customWidth="1"/>
    <col min="5898" max="5898" width="9.109375" customWidth="1"/>
    <col min="5899" max="5899" width="13.6640625" customWidth="1"/>
    <col min="5900" max="5900" width="9.33203125" customWidth="1"/>
    <col min="5901" max="5901" width="11.5546875" bestFit="1" customWidth="1"/>
    <col min="6145" max="6145" width="3.109375" customWidth="1"/>
    <col min="6146" max="6146" width="32.5546875" customWidth="1"/>
    <col min="6147" max="6147" width="9.33203125" customWidth="1"/>
    <col min="6148" max="6148" width="9.6640625" customWidth="1"/>
    <col min="6149" max="6149" width="7" customWidth="1"/>
    <col min="6150" max="6150" width="9" customWidth="1"/>
    <col min="6151" max="6151" width="8.88671875" customWidth="1"/>
    <col min="6152" max="6152" width="10.109375" customWidth="1"/>
    <col min="6153" max="6153" width="10.33203125" customWidth="1"/>
    <col min="6154" max="6154" width="9.109375" customWidth="1"/>
    <col min="6155" max="6155" width="13.6640625" customWidth="1"/>
    <col min="6156" max="6156" width="9.33203125" customWidth="1"/>
    <col min="6157" max="6157" width="11.5546875" bestFit="1" customWidth="1"/>
    <col min="6401" max="6401" width="3.109375" customWidth="1"/>
    <col min="6402" max="6402" width="32.5546875" customWidth="1"/>
    <col min="6403" max="6403" width="9.33203125" customWidth="1"/>
    <col min="6404" max="6404" width="9.6640625" customWidth="1"/>
    <col min="6405" max="6405" width="7" customWidth="1"/>
    <col min="6406" max="6406" width="9" customWidth="1"/>
    <col min="6407" max="6407" width="8.88671875" customWidth="1"/>
    <col min="6408" max="6408" width="10.109375" customWidth="1"/>
    <col min="6409" max="6409" width="10.33203125" customWidth="1"/>
    <col min="6410" max="6410" width="9.109375" customWidth="1"/>
    <col min="6411" max="6411" width="13.6640625" customWidth="1"/>
    <col min="6412" max="6412" width="9.33203125" customWidth="1"/>
    <col min="6413" max="6413" width="11.5546875" bestFit="1" customWidth="1"/>
    <col min="6657" max="6657" width="3.109375" customWidth="1"/>
    <col min="6658" max="6658" width="32.5546875" customWidth="1"/>
    <col min="6659" max="6659" width="9.33203125" customWidth="1"/>
    <col min="6660" max="6660" width="9.6640625" customWidth="1"/>
    <col min="6661" max="6661" width="7" customWidth="1"/>
    <col min="6662" max="6662" width="9" customWidth="1"/>
    <col min="6663" max="6663" width="8.88671875" customWidth="1"/>
    <col min="6664" max="6664" width="10.109375" customWidth="1"/>
    <col min="6665" max="6665" width="10.33203125" customWidth="1"/>
    <col min="6666" max="6666" width="9.109375" customWidth="1"/>
    <col min="6667" max="6667" width="13.6640625" customWidth="1"/>
    <col min="6668" max="6668" width="9.33203125" customWidth="1"/>
    <col min="6669" max="6669" width="11.5546875" bestFit="1" customWidth="1"/>
    <col min="6913" max="6913" width="3.109375" customWidth="1"/>
    <col min="6914" max="6914" width="32.5546875" customWidth="1"/>
    <col min="6915" max="6915" width="9.33203125" customWidth="1"/>
    <col min="6916" max="6916" width="9.6640625" customWidth="1"/>
    <col min="6917" max="6917" width="7" customWidth="1"/>
    <col min="6918" max="6918" width="9" customWidth="1"/>
    <col min="6919" max="6919" width="8.88671875" customWidth="1"/>
    <col min="6920" max="6920" width="10.109375" customWidth="1"/>
    <col min="6921" max="6921" width="10.33203125" customWidth="1"/>
    <col min="6922" max="6922" width="9.109375" customWidth="1"/>
    <col min="6923" max="6923" width="13.6640625" customWidth="1"/>
    <col min="6924" max="6924" width="9.33203125" customWidth="1"/>
    <col min="6925" max="6925" width="11.5546875" bestFit="1" customWidth="1"/>
    <col min="7169" max="7169" width="3.109375" customWidth="1"/>
    <col min="7170" max="7170" width="32.5546875" customWidth="1"/>
    <col min="7171" max="7171" width="9.33203125" customWidth="1"/>
    <col min="7172" max="7172" width="9.6640625" customWidth="1"/>
    <col min="7173" max="7173" width="7" customWidth="1"/>
    <col min="7174" max="7174" width="9" customWidth="1"/>
    <col min="7175" max="7175" width="8.88671875" customWidth="1"/>
    <col min="7176" max="7176" width="10.109375" customWidth="1"/>
    <col min="7177" max="7177" width="10.33203125" customWidth="1"/>
    <col min="7178" max="7178" width="9.109375" customWidth="1"/>
    <col min="7179" max="7179" width="13.6640625" customWidth="1"/>
    <col min="7180" max="7180" width="9.33203125" customWidth="1"/>
    <col min="7181" max="7181" width="11.5546875" bestFit="1" customWidth="1"/>
    <col min="7425" max="7425" width="3.109375" customWidth="1"/>
    <col min="7426" max="7426" width="32.5546875" customWidth="1"/>
    <col min="7427" max="7427" width="9.33203125" customWidth="1"/>
    <col min="7428" max="7428" width="9.6640625" customWidth="1"/>
    <col min="7429" max="7429" width="7" customWidth="1"/>
    <col min="7430" max="7430" width="9" customWidth="1"/>
    <col min="7431" max="7431" width="8.88671875" customWidth="1"/>
    <col min="7432" max="7432" width="10.109375" customWidth="1"/>
    <col min="7433" max="7433" width="10.33203125" customWidth="1"/>
    <col min="7434" max="7434" width="9.109375" customWidth="1"/>
    <col min="7435" max="7435" width="13.6640625" customWidth="1"/>
    <col min="7436" max="7436" width="9.33203125" customWidth="1"/>
    <col min="7437" max="7437" width="11.5546875" bestFit="1" customWidth="1"/>
    <col min="7681" max="7681" width="3.109375" customWidth="1"/>
    <col min="7682" max="7682" width="32.5546875" customWidth="1"/>
    <col min="7683" max="7683" width="9.33203125" customWidth="1"/>
    <col min="7684" max="7684" width="9.6640625" customWidth="1"/>
    <col min="7685" max="7685" width="7" customWidth="1"/>
    <col min="7686" max="7686" width="9" customWidth="1"/>
    <col min="7687" max="7687" width="8.88671875" customWidth="1"/>
    <col min="7688" max="7688" width="10.109375" customWidth="1"/>
    <col min="7689" max="7689" width="10.33203125" customWidth="1"/>
    <col min="7690" max="7690" width="9.109375" customWidth="1"/>
    <col min="7691" max="7691" width="13.6640625" customWidth="1"/>
    <col min="7692" max="7692" width="9.33203125" customWidth="1"/>
    <col min="7693" max="7693" width="11.5546875" bestFit="1" customWidth="1"/>
    <col min="7937" max="7937" width="3.109375" customWidth="1"/>
    <col min="7938" max="7938" width="32.5546875" customWidth="1"/>
    <col min="7939" max="7939" width="9.33203125" customWidth="1"/>
    <col min="7940" max="7940" width="9.6640625" customWidth="1"/>
    <col min="7941" max="7941" width="7" customWidth="1"/>
    <col min="7942" max="7942" width="9" customWidth="1"/>
    <col min="7943" max="7943" width="8.88671875" customWidth="1"/>
    <col min="7944" max="7944" width="10.109375" customWidth="1"/>
    <col min="7945" max="7945" width="10.33203125" customWidth="1"/>
    <col min="7946" max="7946" width="9.109375" customWidth="1"/>
    <col min="7947" max="7947" width="13.6640625" customWidth="1"/>
    <col min="7948" max="7948" width="9.33203125" customWidth="1"/>
    <col min="7949" max="7949" width="11.5546875" bestFit="1" customWidth="1"/>
    <col min="8193" max="8193" width="3.109375" customWidth="1"/>
    <col min="8194" max="8194" width="32.5546875" customWidth="1"/>
    <col min="8195" max="8195" width="9.33203125" customWidth="1"/>
    <col min="8196" max="8196" width="9.6640625" customWidth="1"/>
    <col min="8197" max="8197" width="7" customWidth="1"/>
    <col min="8198" max="8198" width="9" customWidth="1"/>
    <col min="8199" max="8199" width="8.88671875" customWidth="1"/>
    <col min="8200" max="8200" width="10.109375" customWidth="1"/>
    <col min="8201" max="8201" width="10.33203125" customWidth="1"/>
    <col min="8202" max="8202" width="9.109375" customWidth="1"/>
    <col min="8203" max="8203" width="13.6640625" customWidth="1"/>
    <col min="8204" max="8204" width="9.33203125" customWidth="1"/>
    <col min="8205" max="8205" width="11.5546875" bestFit="1" customWidth="1"/>
    <col min="8449" max="8449" width="3.109375" customWidth="1"/>
    <col min="8450" max="8450" width="32.5546875" customWidth="1"/>
    <col min="8451" max="8451" width="9.33203125" customWidth="1"/>
    <col min="8452" max="8452" width="9.6640625" customWidth="1"/>
    <col min="8453" max="8453" width="7" customWidth="1"/>
    <col min="8454" max="8454" width="9" customWidth="1"/>
    <col min="8455" max="8455" width="8.88671875" customWidth="1"/>
    <col min="8456" max="8456" width="10.109375" customWidth="1"/>
    <col min="8457" max="8457" width="10.33203125" customWidth="1"/>
    <col min="8458" max="8458" width="9.109375" customWidth="1"/>
    <col min="8459" max="8459" width="13.6640625" customWidth="1"/>
    <col min="8460" max="8460" width="9.33203125" customWidth="1"/>
    <col min="8461" max="8461" width="11.5546875" bestFit="1" customWidth="1"/>
    <col min="8705" max="8705" width="3.109375" customWidth="1"/>
    <col min="8706" max="8706" width="32.5546875" customWidth="1"/>
    <col min="8707" max="8707" width="9.33203125" customWidth="1"/>
    <col min="8708" max="8708" width="9.6640625" customWidth="1"/>
    <col min="8709" max="8709" width="7" customWidth="1"/>
    <col min="8710" max="8710" width="9" customWidth="1"/>
    <col min="8711" max="8711" width="8.88671875" customWidth="1"/>
    <col min="8712" max="8712" width="10.109375" customWidth="1"/>
    <col min="8713" max="8713" width="10.33203125" customWidth="1"/>
    <col min="8714" max="8714" width="9.109375" customWidth="1"/>
    <col min="8715" max="8715" width="13.6640625" customWidth="1"/>
    <col min="8716" max="8716" width="9.33203125" customWidth="1"/>
    <col min="8717" max="8717" width="11.5546875" bestFit="1" customWidth="1"/>
    <col min="8961" max="8961" width="3.109375" customWidth="1"/>
    <col min="8962" max="8962" width="32.5546875" customWidth="1"/>
    <col min="8963" max="8963" width="9.33203125" customWidth="1"/>
    <col min="8964" max="8964" width="9.6640625" customWidth="1"/>
    <col min="8965" max="8965" width="7" customWidth="1"/>
    <col min="8966" max="8966" width="9" customWidth="1"/>
    <col min="8967" max="8967" width="8.88671875" customWidth="1"/>
    <col min="8968" max="8968" width="10.109375" customWidth="1"/>
    <col min="8969" max="8969" width="10.33203125" customWidth="1"/>
    <col min="8970" max="8970" width="9.109375" customWidth="1"/>
    <col min="8971" max="8971" width="13.6640625" customWidth="1"/>
    <col min="8972" max="8972" width="9.33203125" customWidth="1"/>
    <col min="8973" max="8973" width="11.5546875" bestFit="1" customWidth="1"/>
    <col min="9217" max="9217" width="3.109375" customWidth="1"/>
    <col min="9218" max="9218" width="32.5546875" customWidth="1"/>
    <col min="9219" max="9219" width="9.33203125" customWidth="1"/>
    <col min="9220" max="9220" width="9.6640625" customWidth="1"/>
    <col min="9221" max="9221" width="7" customWidth="1"/>
    <col min="9222" max="9222" width="9" customWidth="1"/>
    <col min="9223" max="9223" width="8.88671875" customWidth="1"/>
    <col min="9224" max="9224" width="10.109375" customWidth="1"/>
    <col min="9225" max="9225" width="10.33203125" customWidth="1"/>
    <col min="9226" max="9226" width="9.109375" customWidth="1"/>
    <col min="9227" max="9227" width="13.6640625" customWidth="1"/>
    <col min="9228" max="9228" width="9.33203125" customWidth="1"/>
    <col min="9229" max="9229" width="11.5546875" bestFit="1" customWidth="1"/>
    <col min="9473" max="9473" width="3.109375" customWidth="1"/>
    <col min="9474" max="9474" width="32.5546875" customWidth="1"/>
    <col min="9475" max="9475" width="9.33203125" customWidth="1"/>
    <col min="9476" max="9476" width="9.6640625" customWidth="1"/>
    <col min="9477" max="9477" width="7" customWidth="1"/>
    <col min="9478" max="9478" width="9" customWidth="1"/>
    <col min="9479" max="9479" width="8.88671875" customWidth="1"/>
    <col min="9480" max="9480" width="10.109375" customWidth="1"/>
    <col min="9481" max="9481" width="10.33203125" customWidth="1"/>
    <col min="9482" max="9482" width="9.109375" customWidth="1"/>
    <col min="9483" max="9483" width="13.6640625" customWidth="1"/>
    <col min="9484" max="9484" width="9.33203125" customWidth="1"/>
    <col min="9485" max="9485" width="11.5546875" bestFit="1" customWidth="1"/>
    <col min="9729" max="9729" width="3.109375" customWidth="1"/>
    <col min="9730" max="9730" width="32.5546875" customWidth="1"/>
    <col min="9731" max="9731" width="9.33203125" customWidth="1"/>
    <col min="9732" max="9732" width="9.6640625" customWidth="1"/>
    <col min="9733" max="9733" width="7" customWidth="1"/>
    <col min="9734" max="9734" width="9" customWidth="1"/>
    <col min="9735" max="9735" width="8.88671875" customWidth="1"/>
    <col min="9736" max="9736" width="10.109375" customWidth="1"/>
    <col min="9737" max="9737" width="10.33203125" customWidth="1"/>
    <col min="9738" max="9738" width="9.109375" customWidth="1"/>
    <col min="9739" max="9739" width="13.6640625" customWidth="1"/>
    <col min="9740" max="9740" width="9.33203125" customWidth="1"/>
    <col min="9741" max="9741" width="11.5546875" bestFit="1" customWidth="1"/>
    <col min="9985" max="9985" width="3.109375" customWidth="1"/>
    <col min="9986" max="9986" width="32.5546875" customWidth="1"/>
    <col min="9987" max="9987" width="9.33203125" customWidth="1"/>
    <col min="9988" max="9988" width="9.6640625" customWidth="1"/>
    <col min="9989" max="9989" width="7" customWidth="1"/>
    <col min="9990" max="9990" width="9" customWidth="1"/>
    <col min="9991" max="9991" width="8.88671875" customWidth="1"/>
    <col min="9992" max="9992" width="10.109375" customWidth="1"/>
    <col min="9993" max="9993" width="10.33203125" customWidth="1"/>
    <col min="9994" max="9994" width="9.109375" customWidth="1"/>
    <col min="9995" max="9995" width="13.6640625" customWidth="1"/>
    <col min="9996" max="9996" width="9.33203125" customWidth="1"/>
    <col min="9997" max="9997" width="11.5546875" bestFit="1" customWidth="1"/>
    <col min="10241" max="10241" width="3.109375" customWidth="1"/>
    <col min="10242" max="10242" width="32.5546875" customWidth="1"/>
    <col min="10243" max="10243" width="9.33203125" customWidth="1"/>
    <col min="10244" max="10244" width="9.6640625" customWidth="1"/>
    <col min="10245" max="10245" width="7" customWidth="1"/>
    <col min="10246" max="10246" width="9" customWidth="1"/>
    <col min="10247" max="10247" width="8.88671875" customWidth="1"/>
    <col min="10248" max="10248" width="10.109375" customWidth="1"/>
    <col min="10249" max="10249" width="10.33203125" customWidth="1"/>
    <col min="10250" max="10250" width="9.109375" customWidth="1"/>
    <col min="10251" max="10251" width="13.6640625" customWidth="1"/>
    <col min="10252" max="10252" width="9.33203125" customWidth="1"/>
    <col min="10253" max="10253" width="11.5546875" bestFit="1" customWidth="1"/>
    <col min="10497" max="10497" width="3.109375" customWidth="1"/>
    <col min="10498" max="10498" width="32.5546875" customWidth="1"/>
    <col min="10499" max="10499" width="9.33203125" customWidth="1"/>
    <col min="10500" max="10500" width="9.6640625" customWidth="1"/>
    <col min="10501" max="10501" width="7" customWidth="1"/>
    <col min="10502" max="10502" width="9" customWidth="1"/>
    <col min="10503" max="10503" width="8.88671875" customWidth="1"/>
    <col min="10504" max="10504" width="10.109375" customWidth="1"/>
    <col min="10505" max="10505" width="10.33203125" customWidth="1"/>
    <col min="10506" max="10506" width="9.109375" customWidth="1"/>
    <col min="10507" max="10507" width="13.6640625" customWidth="1"/>
    <col min="10508" max="10508" width="9.33203125" customWidth="1"/>
    <col min="10509" max="10509" width="11.5546875" bestFit="1" customWidth="1"/>
    <col min="10753" max="10753" width="3.109375" customWidth="1"/>
    <col min="10754" max="10754" width="32.5546875" customWidth="1"/>
    <col min="10755" max="10755" width="9.33203125" customWidth="1"/>
    <col min="10756" max="10756" width="9.6640625" customWidth="1"/>
    <col min="10757" max="10757" width="7" customWidth="1"/>
    <col min="10758" max="10758" width="9" customWidth="1"/>
    <col min="10759" max="10759" width="8.88671875" customWidth="1"/>
    <col min="10760" max="10760" width="10.109375" customWidth="1"/>
    <col min="10761" max="10761" width="10.33203125" customWidth="1"/>
    <col min="10762" max="10762" width="9.109375" customWidth="1"/>
    <col min="10763" max="10763" width="13.6640625" customWidth="1"/>
    <col min="10764" max="10764" width="9.33203125" customWidth="1"/>
    <col min="10765" max="10765" width="11.5546875" bestFit="1" customWidth="1"/>
    <col min="11009" max="11009" width="3.109375" customWidth="1"/>
    <col min="11010" max="11010" width="32.5546875" customWidth="1"/>
    <col min="11011" max="11011" width="9.33203125" customWidth="1"/>
    <col min="11012" max="11012" width="9.6640625" customWidth="1"/>
    <col min="11013" max="11013" width="7" customWidth="1"/>
    <col min="11014" max="11014" width="9" customWidth="1"/>
    <col min="11015" max="11015" width="8.88671875" customWidth="1"/>
    <col min="11016" max="11016" width="10.109375" customWidth="1"/>
    <col min="11017" max="11017" width="10.33203125" customWidth="1"/>
    <col min="11018" max="11018" width="9.109375" customWidth="1"/>
    <col min="11019" max="11019" width="13.6640625" customWidth="1"/>
    <col min="11020" max="11020" width="9.33203125" customWidth="1"/>
    <col min="11021" max="11021" width="11.5546875" bestFit="1" customWidth="1"/>
    <col min="11265" max="11265" width="3.109375" customWidth="1"/>
    <col min="11266" max="11266" width="32.5546875" customWidth="1"/>
    <col min="11267" max="11267" width="9.33203125" customWidth="1"/>
    <col min="11268" max="11268" width="9.6640625" customWidth="1"/>
    <col min="11269" max="11269" width="7" customWidth="1"/>
    <col min="11270" max="11270" width="9" customWidth="1"/>
    <col min="11271" max="11271" width="8.88671875" customWidth="1"/>
    <col min="11272" max="11272" width="10.109375" customWidth="1"/>
    <col min="11273" max="11273" width="10.33203125" customWidth="1"/>
    <col min="11274" max="11274" width="9.109375" customWidth="1"/>
    <col min="11275" max="11275" width="13.6640625" customWidth="1"/>
    <col min="11276" max="11276" width="9.33203125" customWidth="1"/>
    <col min="11277" max="11277" width="11.5546875" bestFit="1" customWidth="1"/>
    <col min="11521" max="11521" width="3.109375" customWidth="1"/>
    <col min="11522" max="11522" width="32.5546875" customWidth="1"/>
    <col min="11523" max="11523" width="9.33203125" customWidth="1"/>
    <col min="11524" max="11524" width="9.6640625" customWidth="1"/>
    <col min="11525" max="11525" width="7" customWidth="1"/>
    <col min="11526" max="11526" width="9" customWidth="1"/>
    <col min="11527" max="11527" width="8.88671875" customWidth="1"/>
    <col min="11528" max="11528" width="10.109375" customWidth="1"/>
    <col min="11529" max="11529" width="10.33203125" customWidth="1"/>
    <col min="11530" max="11530" width="9.109375" customWidth="1"/>
    <col min="11531" max="11531" width="13.6640625" customWidth="1"/>
    <col min="11532" max="11532" width="9.33203125" customWidth="1"/>
    <col min="11533" max="11533" width="11.5546875" bestFit="1" customWidth="1"/>
    <col min="11777" max="11777" width="3.109375" customWidth="1"/>
    <col min="11778" max="11778" width="32.5546875" customWidth="1"/>
    <col min="11779" max="11779" width="9.33203125" customWidth="1"/>
    <col min="11780" max="11780" width="9.6640625" customWidth="1"/>
    <col min="11781" max="11781" width="7" customWidth="1"/>
    <col min="11782" max="11782" width="9" customWidth="1"/>
    <col min="11783" max="11783" width="8.88671875" customWidth="1"/>
    <col min="11784" max="11784" width="10.109375" customWidth="1"/>
    <col min="11785" max="11785" width="10.33203125" customWidth="1"/>
    <col min="11786" max="11786" width="9.109375" customWidth="1"/>
    <col min="11787" max="11787" width="13.6640625" customWidth="1"/>
    <col min="11788" max="11788" width="9.33203125" customWidth="1"/>
    <col min="11789" max="11789" width="11.5546875" bestFit="1" customWidth="1"/>
    <col min="12033" max="12033" width="3.109375" customWidth="1"/>
    <col min="12034" max="12034" width="32.5546875" customWidth="1"/>
    <col min="12035" max="12035" width="9.33203125" customWidth="1"/>
    <col min="12036" max="12036" width="9.6640625" customWidth="1"/>
    <col min="12037" max="12037" width="7" customWidth="1"/>
    <col min="12038" max="12038" width="9" customWidth="1"/>
    <col min="12039" max="12039" width="8.88671875" customWidth="1"/>
    <col min="12040" max="12040" width="10.109375" customWidth="1"/>
    <col min="12041" max="12041" width="10.33203125" customWidth="1"/>
    <col min="12042" max="12042" width="9.109375" customWidth="1"/>
    <col min="12043" max="12043" width="13.6640625" customWidth="1"/>
    <col min="12044" max="12044" width="9.33203125" customWidth="1"/>
    <col min="12045" max="12045" width="11.5546875" bestFit="1" customWidth="1"/>
    <col min="12289" max="12289" width="3.109375" customWidth="1"/>
    <col min="12290" max="12290" width="32.5546875" customWidth="1"/>
    <col min="12291" max="12291" width="9.33203125" customWidth="1"/>
    <col min="12292" max="12292" width="9.6640625" customWidth="1"/>
    <col min="12293" max="12293" width="7" customWidth="1"/>
    <col min="12294" max="12294" width="9" customWidth="1"/>
    <col min="12295" max="12295" width="8.88671875" customWidth="1"/>
    <col min="12296" max="12296" width="10.109375" customWidth="1"/>
    <col min="12297" max="12297" width="10.33203125" customWidth="1"/>
    <col min="12298" max="12298" width="9.109375" customWidth="1"/>
    <col min="12299" max="12299" width="13.6640625" customWidth="1"/>
    <col min="12300" max="12300" width="9.33203125" customWidth="1"/>
    <col min="12301" max="12301" width="11.5546875" bestFit="1" customWidth="1"/>
    <col min="12545" max="12545" width="3.109375" customWidth="1"/>
    <col min="12546" max="12546" width="32.5546875" customWidth="1"/>
    <col min="12547" max="12547" width="9.33203125" customWidth="1"/>
    <col min="12548" max="12548" width="9.6640625" customWidth="1"/>
    <col min="12549" max="12549" width="7" customWidth="1"/>
    <col min="12550" max="12550" width="9" customWidth="1"/>
    <col min="12551" max="12551" width="8.88671875" customWidth="1"/>
    <col min="12552" max="12552" width="10.109375" customWidth="1"/>
    <col min="12553" max="12553" width="10.33203125" customWidth="1"/>
    <col min="12554" max="12554" width="9.109375" customWidth="1"/>
    <col min="12555" max="12555" width="13.6640625" customWidth="1"/>
    <col min="12556" max="12556" width="9.33203125" customWidth="1"/>
    <col min="12557" max="12557" width="11.5546875" bestFit="1" customWidth="1"/>
    <col min="12801" max="12801" width="3.109375" customWidth="1"/>
    <col min="12802" max="12802" width="32.5546875" customWidth="1"/>
    <col min="12803" max="12803" width="9.33203125" customWidth="1"/>
    <col min="12804" max="12804" width="9.6640625" customWidth="1"/>
    <col min="12805" max="12805" width="7" customWidth="1"/>
    <col min="12806" max="12806" width="9" customWidth="1"/>
    <col min="12807" max="12807" width="8.88671875" customWidth="1"/>
    <col min="12808" max="12808" width="10.109375" customWidth="1"/>
    <col min="12809" max="12809" width="10.33203125" customWidth="1"/>
    <col min="12810" max="12810" width="9.109375" customWidth="1"/>
    <col min="12811" max="12811" width="13.6640625" customWidth="1"/>
    <col min="12812" max="12812" width="9.33203125" customWidth="1"/>
    <col min="12813" max="12813" width="11.5546875" bestFit="1" customWidth="1"/>
    <col min="13057" max="13057" width="3.109375" customWidth="1"/>
    <col min="13058" max="13058" width="32.5546875" customWidth="1"/>
    <col min="13059" max="13059" width="9.33203125" customWidth="1"/>
    <col min="13060" max="13060" width="9.6640625" customWidth="1"/>
    <col min="13061" max="13061" width="7" customWidth="1"/>
    <col min="13062" max="13062" width="9" customWidth="1"/>
    <col min="13063" max="13063" width="8.88671875" customWidth="1"/>
    <col min="13064" max="13064" width="10.109375" customWidth="1"/>
    <col min="13065" max="13065" width="10.33203125" customWidth="1"/>
    <col min="13066" max="13066" width="9.109375" customWidth="1"/>
    <col min="13067" max="13067" width="13.6640625" customWidth="1"/>
    <col min="13068" max="13068" width="9.33203125" customWidth="1"/>
    <col min="13069" max="13069" width="11.5546875" bestFit="1" customWidth="1"/>
    <col min="13313" max="13313" width="3.109375" customWidth="1"/>
    <col min="13314" max="13314" width="32.5546875" customWidth="1"/>
    <col min="13315" max="13315" width="9.33203125" customWidth="1"/>
    <col min="13316" max="13316" width="9.6640625" customWidth="1"/>
    <col min="13317" max="13317" width="7" customWidth="1"/>
    <col min="13318" max="13318" width="9" customWidth="1"/>
    <col min="13319" max="13319" width="8.88671875" customWidth="1"/>
    <col min="13320" max="13320" width="10.109375" customWidth="1"/>
    <col min="13321" max="13321" width="10.33203125" customWidth="1"/>
    <col min="13322" max="13322" width="9.109375" customWidth="1"/>
    <col min="13323" max="13323" width="13.6640625" customWidth="1"/>
    <col min="13324" max="13324" width="9.33203125" customWidth="1"/>
    <col min="13325" max="13325" width="11.5546875" bestFit="1" customWidth="1"/>
    <col min="13569" max="13569" width="3.109375" customWidth="1"/>
    <col min="13570" max="13570" width="32.5546875" customWidth="1"/>
    <col min="13571" max="13571" width="9.33203125" customWidth="1"/>
    <col min="13572" max="13572" width="9.6640625" customWidth="1"/>
    <col min="13573" max="13573" width="7" customWidth="1"/>
    <col min="13574" max="13574" width="9" customWidth="1"/>
    <col min="13575" max="13575" width="8.88671875" customWidth="1"/>
    <col min="13576" max="13576" width="10.109375" customWidth="1"/>
    <col min="13577" max="13577" width="10.33203125" customWidth="1"/>
    <col min="13578" max="13578" width="9.109375" customWidth="1"/>
    <col min="13579" max="13579" width="13.6640625" customWidth="1"/>
    <col min="13580" max="13580" width="9.33203125" customWidth="1"/>
    <col min="13581" max="13581" width="11.5546875" bestFit="1" customWidth="1"/>
    <col min="13825" max="13825" width="3.109375" customWidth="1"/>
    <col min="13826" max="13826" width="32.5546875" customWidth="1"/>
    <col min="13827" max="13827" width="9.33203125" customWidth="1"/>
    <col min="13828" max="13828" width="9.6640625" customWidth="1"/>
    <col min="13829" max="13829" width="7" customWidth="1"/>
    <col min="13830" max="13830" width="9" customWidth="1"/>
    <col min="13831" max="13831" width="8.88671875" customWidth="1"/>
    <col min="13832" max="13832" width="10.109375" customWidth="1"/>
    <col min="13833" max="13833" width="10.33203125" customWidth="1"/>
    <col min="13834" max="13834" width="9.109375" customWidth="1"/>
    <col min="13835" max="13835" width="13.6640625" customWidth="1"/>
    <col min="13836" max="13836" width="9.33203125" customWidth="1"/>
    <col min="13837" max="13837" width="11.5546875" bestFit="1" customWidth="1"/>
    <col min="14081" max="14081" width="3.109375" customWidth="1"/>
    <col min="14082" max="14082" width="32.5546875" customWidth="1"/>
    <col min="14083" max="14083" width="9.33203125" customWidth="1"/>
    <col min="14084" max="14084" width="9.6640625" customWidth="1"/>
    <col min="14085" max="14085" width="7" customWidth="1"/>
    <col min="14086" max="14086" width="9" customWidth="1"/>
    <col min="14087" max="14087" width="8.88671875" customWidth="1"/>
    <col min="14088" max="14088" width="10.109375" customWidth="1"/>
    <col min="14089" max="14089" width="10.33203125" customWidth="1"/>
    <col min="14090" max="14090" width="9.109375" customWidth="1"/>
    <col min="14091" max="14091" width="13.6640625" customWidth="1"/>
    <col min="14092" max="14092" width="9.33203125" customWidth="1"/>
    <col min="14093" max="14093" width="11.5546875" bestFit="1" customWidth="1"/>
    <col min="14337" max="14337" width="3.109375" customWidth="1"/>
    <col min="14338" max="14338" width="32.5546875" customWidth="1"/>
    <col min="14339" max="14339" width="9.33203125" customWidth="1"/>
    <col min="14340" max="14340" width="9.6640625" customWidth="1"/>
    <col min="14341" max="14341" width="7" customWidth="1"/>
    <col min="14342" max="14342" width="9" customWidth="1"/>
    <col min="14343" max="14343" width="8.88671875" customWidth="1"/>
    <col min="14344" max="14344" width="10.109375" customWidth="1"/>
    <col min="14345" max="14345" width="10.33203125" customWidth="1"/>
    <col min="14346" max="14346" width="9.109375" customWidth="1"/>
    <col min="14347" max="14347" width="13.6640625" customWidth="1"/>
    <col min="14348" max="14348" width="9.33203125" customWidth="1"/>
    <col min="14349" max="14349" width="11.5546875" bestFit="1" customWidth="1"/>
    <col min="14593" max="14593" width="3.109375" customWidth="1"/>
    <col min="14594" max="14594" width="32.5546875" customWidth="1"/>
    <col min="14595" max="14595" width="9.33203125" customWidth="1"/>
    <col min="14596" max="14596" width="9.6640625" customWidth="1"/>
    <col min="14597" max="14597" width="7" customWidth="1"/>
    <col min="14598" max="14598" width="9" customWidth="1"/>
    <col min="14599" max="14599" width="8.88671875" customWidth="1"/>
    <col min="14600" max="14600" width="10.109375" customWidth="1"/>
    <col min="14601" max="14601" width="10.33203125" customWidth="1"/>
    <col min="14602" max="14602" width="9.109375" customWidth="1"/>
    <col min="14603" max="14603" width="13.6640625" customWidth="1"/>
    <col min="14604" max="14604" width="9.33203125" customWidth="1"/>
    <col min="14605" max="14605" width="11.5546875" bestFit="1" customWidth="1"/>
    <col min="14849" max="14849" width="3.109375" customWidth="1"/>
    <col min="14850" max="14850" width="32.5546875" customWidth="1"/>
    <col min="14851" max="14851" width="9.33203125" customWidth="1"/>
    <col min="14852" max="14852" width="9.6640625" customWidth="1"/>
    <col min="14853" max="14853" width="7" customWidth="1"/>
    <col min="14854" max="14854" width="9" customWidth="1"/>
    <col min="14855" max="14855" width="8.88671875" customWidth="1"/>
    <col min="14856" max="14856" width="10.109375" customWidth="1"/>
    <col min="14857" max="14857" width="10.33203125" customWidth="1"/>
    <col min="14858" max="14858" width="9.109375" customWidth="1"/>
    <col min="14859" max="14859" width="13.6640625" customWidth="1"/>
    <col min="14860" max="14860" width="9.33203125" customWidth="1"/>
    <col min="14861" max="14861" width="11.5546875" bestFit="1" customWidth="1"/>
    <col min="15105" max="15105" width="3.109375" customWidth="1"/>
    <col min="15106" max="15106" width="32.5546875" customWidth="1"/>
    <col min="15107" max="15107" width="9.33203125" customWidth="1"/>
    <col min="15108" max="15108" width="9.6640625" customWidth="1"/>
    <col min="15109" max="15109" width="7" customWidth="1"/>
    <col min="15110" max="15110" width="9" customWidth="1"/>
    <col min="15111" max="15111" width="8.88671875" customWidth="1"/>
    <col min="15112" max="15112" width="10.109375" customWidth="1"/>
    <col min="15113" max="15113" width="10.33203125" customWidth="1"/>
    <col min="15114" max="15114" width="9.109375" customWidth="1"/>
    <col min="15115" max="15115" width="13.6640625" customWidth="1"/>
    <col min="15116" max="15116" width="9.33203125" customWidth="1"/>
    <col min="15117" max="15117" width="11.5546875" bestFit="1" customWidth="1"/>
    <col min="15361" max="15361" width="3.109375" customWidth="1"/>
    <col min="15362" max="15362" width="32.5546875" customWidth="1"/>
    <col min="15363" max="15363" width="9.33203125" customWidth="1"/>
    <col min="15364" max="15364" width="9.6640625" customWidth="1"/>
    <col min="15365" max="15365" width="7" customWidth="1"/>
    <col min="15366" max="15366" width="9" customWidth="1"/>
    <col min="15367" max="15367" width="8.88671875" customWidth="1"/>
    <col min="15368" max="15368" width="10.109375" customWidth="1"/>
    <col min="15369" max="15369" width="10.33203125" customWidth="1"/>
    <col min="15370" max="15370" width="9.109375" customWidth="1"/>
    <col min="15371" max="15371" width="13.6640625" customWidth="1"/>
    <col min="15372" max="15372" width="9.33203125" customWidth="1"/>
    <col min="15373" max="15373" width="11.5546875" bestFit="1" customWidth="1"/>
    <col min="15617" max="15617" width="3.109375" customWidth="1"/>
    <col min="15618" max="15618" width="32.5546875" customWidth="1"/>
    <col min="15619" max="15619" width="9.33203125" customWidth="1"/>
    <col min="15620" max="15620" width="9.6640625" customWidth="1"/>
    <col min="15621" max="15621" width="7" customWidth="1"/>
    <col min="15622" max="15622" width="9" customWidth="1"/>
    <col min="15623" max="15623" width="8.88671875" customWidth="1"/>
    <col min="15624" max="15624" width="10.109375" customWidth="1"/>
    <col min="15625" max="15625" width="10.33203125" customWidth="1"/>
    <col min="15626" max="15626" width="9.109375" customWidth="1"/>
    <col min="15627" max="15627" width="13.6640625" customWidth="1"/>
    <col min="15628" max="15628" width="9.33203125" customWidth="1"/>
    <col min="15629" max="15629" width="11.5546875" bestFit="1" customWidth="1"/>
    <col min="15873" max="15873" width="3.109375" customWidth="1"/>
    <col min="15874" max="15874" width="32.5546875" customWidth="1"/>
    <col min="15875" max="15875" width="9.33203125" customWidth="1"/>
    <col min="15876" max="15876" width="9.6640625" customWidth="1"/>
    <col min="15877" max="15877" width="7" customWidth="1"/>
    <col min="15878" max="15878" width="9" customWidth="1"/>
    <col min="15879" max="15879" width="8.88671875" customWidth="1"/>
    <col min="15880" max="15880" width="10.109375" customWidth="1"/>
    <col min="15881" max="15881" width="10.33203125" customWidth="1"/>
    <col min="15882" max="15882" width="9.109375" customWidth="1"/>
    <col min="15883" max="15883" width="13.6640625" customWidth="1"/>
    <col min="15884" max="15884" width="9.33203125" customWidth="1"/>
    <col min="15885" max="15885" width="11.5546875" bestFit="1" customWidth="1"/>
    <col min="16129" max="16129" width="3.109375" customWidth="1"/>
    <col min="16130" max="16130" width="32.5546875" customWidth="1"/>
    <col min="16131" max="16131" width="9.33203125" customWidth="1"/>
    <col min="16132" max="16132" width="9.6640625" customWidth="1"/>
    <col min="16133" max="16133" width="7" customWidth="1"/>
    <col min="16134" max="16134" width="9" customWidth="1"/>
    <col min="16135" max="16135" width="8.88671875" customWidth="1"/>
    <col min="16136" max="16136" width="10.109375" customWidth="1"/>
    <col min="16137" max="16137" width="10.33203125" customWidth="1"/>
    <col min="16138" max="16138" width="9.109375" customWidth="1"/>
    <col min="16139" max="16139" width="13.6640625" customWidth="1"/>
    <col min="16140" max="16140" width="9.33203125" customWidth="1"/>
    <col min="16141" max="16141" width="11.5546875" bestFit="1" customWidth="1"/>
  </cols>
  <sheetData>
    <row r="1" spans="1:14" ht="15.6" x14ac:dyDescent="0.3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5.6" x14ac:dyDescent="0.3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15.6" x14ac:dyDescent="0.3"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x14ac:dyDescent="0.3">
      <c r="B4" s="1"/>
      <c r="C4" s="1"/>
      <c r="D4" s="1"/>
      <c r="E4" s="1"/>
      <c r="F4" s="2"/>
      <c r="G4" s="1"/>
      <c r="H4" s="1"/>
      <c r="I4" s="1"/>
      <c r="J4" s="2"/>
      <c r="L4" s="3" t="s">
        <v>3</v>
      </c>
    </row>
    <row r="5" spans="1:14" x14ac:dyDescent="0.3">
      <c r="A5" s="49" t="s">
        <v>4</v>
      </c>
      <c r="B5" s="52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9</v>
      </c>
      <c r="K5" s="55" t="s">
        <v>13</v>
      </c>
      <c r="L5" s="55" t="s">
        <v>14</v>
      </c>
    </row>
    <row r="6" spans="1:14" x14ac:dyDescent="0.3">
      <c r="A6" s="50"/>
      <c r="B6" s="53"/>
      <c r="C6" s="56"/>
      <c r="D6" s="56"/>
      <c r="E6" s="58"/>
      <c r="F6" s="58"/>
      <c r="G6" s="56"/>
      <c r="H6" s="56"/>
      <c r="I6" s="58"/>
      <c r="J6" s="58"/>
      <c r="K6" s="56"/>
      <c r="L6" s="58"/>
    </row>
    <row r="7" spans="1:14" ht="36" customHeight="1" x14ac:dyDescent="0.3">
      <c r="A7" s="51"/>
      <c r="B7" s="54"/>
      <c r="C7" s="57"/>
      <c r="D7" s="57"/>
      <c r="E7" s="59"/>
      <c r="F7" s="59"/>
      <c r="G7" s="57"/>
      <c r="H7" s="57"/>
      <c r="I7" s="59"/>
      <c r="J7" s="59"/>
      <c r="K7" s="57"/>
      <c r="L7" s="59"/>
      <c r="M7" s="4"/>
      <c r="N7" s="4"/>
    </row>
    <row r="8" spans="1:14" x14ac:dyDescent="0.3">
      <c r="A8" s="5"/>
      <c r="B8" s="6" t="s">
        <v>15</v>
      </c>
      <c r="C8" s="7">
        <f>C9+C11+C12+C13+C14+C15+C16+C17+C10</f>
        <v>695894</v>
      </c>
      <c r="D8" s="7">
        <f>SUM(D9:D17)</f>
        <v>612346.50000000012</v>
      </c>
      <c r="E8" s="7">
        <f>D8/C8*100</f>
        <v>87.99422038413897</v>
      </c>
      <c r="F8" s="7">
        <f>D8-C8</f>
        <v>-83547.499999999884</v>
      </c>
      <c r="G8" s="7">
        <f>G9+G10+G11+G12+G13+G14+G15+G16+G17</f>
        <v>619272</v>
      </c>
      <c r="H8" s="7">
        <f>H9+H10+H11+H12+H13+H14+H15+H16+H17</f>
        <v>612346.50000000012</v>
      </c>
      <c r="I8" s="7">
        <f>H8/G8*100</f>
        <v>98.881670735960952</v>
      </c>
      <c r="J8" s="7">
        <f>H8-G8</f>
        <v>-6925.4999999998836</v>
      </c>
      <c r="K8" s="7">
        <f>SUM(K9:K17)</f>
        <v>514703.9</v>
      </c>
      <c r="L8" s="7">
        <f>H8/K8*100</f>
        <v>118.97063534976131</v>
      </c>
    </row>
    <row r="9" spans="1:14" x14ac:dyDescent="0.3">
      <c r="A9" s="8">
        <v>1</v>
      </c>
      <c r="B9" s="9" t="s">
        <v>16</v>
      </c>
      <c r="C9" s="10">
        <v>468746</v>
      </c>
      <c r="D9" s="11">
        <v>415921.4</v>
      </c>
      <c r="E9" s="12">
        <f t="shared" ref="E9:E32" si="0">D9/C9*100</f>
        <v>88.730655834929792</v>
      </c>
      <c r="F9" s="12">
        <f t="shared" ref="F9:F32" si="1">D9-C9</f>
        <v>-52824.599999999977</v>
      </c>
      <c r="G9" s="11">
        <v>404975</v>
      </c>
      <c r="H9" s="13">
        <f>D9</f>
        <v>415921.4</v>
      </c>
      <c r="I9" s="14">
        <f>H9/G9*100</f>
        <v>102.70298166553491</v>
      </c>
      <c r="J9" s="12">
        <f t="shared" ref="J9:J32" si="2">H9-G9</f>
        <v>10946.400000000023</v>
      </c>
      <c r="K9" s="13">
        <v>365546.7</v>
      </c>
      <c r="L9" s="13">
        <f t="shared" ref="L9:L32" si="3">H9/K9*100</f>
        <v>113.78064690503294</v>
      </c>
      <c r="M9" t="s">
        <v>17</v>
      </c>
    </row>
    <row r="10" spans="1:14" x14ac:dyDescent="0.3">
      <c r="A10" s="8">
        <v>2</v>
      </c>
      <c r="B10" s="15" t="s">
        <v>18</v>
      </c>
      <c r="C10" s="10">
        <v>24970</v>
      </c>
      <c r="D10" s="11">
        <v>18149.2</v>
      </c>
      <c r="E10" s="12">
        <f t="shared" si="0"/>
        <v>72.684020824989986</v>
      </c>
      <c r="F10" s="12">
        <f t="shared" si="1"/>
        <v>-6820.7999999999993</v>
      </c>
      <c r="G10" s="11">
        <v>22760</v>
      </c>
      <c r="H10" s="13">
        <f t="shared" ref="H10:H17" si="4">D10</f>
        <v>18149.2</v>
      </c>
      <c r="I10" s="12">
        <f>H10/G10*100</f>
        <v>79.741652021089635</v>
      </c>
      <c r="J10" s="12">
        <f t="shared" si="2"/>
        <v>-4610.7999999999993</v>
      </c>
      <c r="K10" s="13"/>
      <c r="L10" s="13"/>
    </row>
    <row r="11" spans="1:14" x14ac:dyDescent="0.3">
      <c r="A11" s="8">
        <v>3</v>
      </c>
      <c r="B11" s="8" t="s">
        <v>19</v>
      </c>
      <c r="C11" s="13">
        <v>165</v>
      </c>
      <c r="D11" s="11">
        <v>236.9</v>
      </c>
      <c r="E11" s="12">
        <f t="shared" si="0"/>
        <v>143.57575757575759</v>
      </c>
      <c r="F11" s="12">
        <f t="shared" si="1"/>
        <v>71.900000000000006</v>
      </c>
      <c r="G11" s="11">
        <v>135</v>
      </c>
      <c r="H11" s="13">
        <f t="shared" si="4"/>
        <v>236.9</v>
      </c>
      <c r="I11" s="12">
        <f>H11/G11*100</f>
        <v>175.4814814814815</v>
      </c>
      <c r="J11" s="12">
        <f t="shared" si="2"/>
        <v>101.9</v>
      </c>
      <c r="K11" s="13">
        <v>165.8</v>
      </c>
      <c r="L11" s="13">
        <f>H11/K11*100</f>
        <v>142.88299155609167</v>
      </c>
    </row>
    <row r="12" spans="1:14" x14ac:dyDescent="0.3">
      <c r="A12" s="8">
        <v>4</v>
      </c>
      <c r="B12" s="8" t="s">
        <v>20</v>
      </c>
      <c r="C12" s="13">
        <v>45949</v>
      </c>
      <c r="D12" s="11">
        <v>43768.6</v>
      </c>
      <c r="E12" s="12">
        <f t="shared" si="0"/>
        <v>95.254738949705114</v>
      </c>
      <c r="F12" s="12">
        <f t="shared" si="1"/>
        <v>-2180.4000000000015</v>
      </c>
      <c r="G12" s="11">
        <v>43449</v>
      </c>
      <c r="H12" s="13">
        <f t="shared" si="4"/>
        <v>43768.6</v>
      </c>
      <c r="I12" s="12">
        <f>H12/G12*100</f>
        <v>100.73557504200326</v>
      </c>
      <c r="J12" s="12">
        <f t="shared" si="2"/>
        <v>319.59999999999854</v>
      </c>
      <c r="K12" s="13">
        <v>39285.9</v>
      </c>
      <c r="L12" s="13">
        <f t="shared" si="3"/>
        <v>111.41045515057564</v>
      </c>
    </row>
    <row r="13" spans="1:14" x14ac:dyDescent="0.3">
      <c r="A13" s="8">
        <v>5</v>
      </c>
      <c r="B13" s="16" t="s">
        <v>21</v>
      </c>
      <c r="C13" s="17">
        <v>1633</v>
      </c>
      <c r="D13" s="18">
        <v>2190.9</v>
      </c>
      <c r="E13" s="12">
        <f t="shared" si="0"/>
        <v>134.16411512553583</v>
      </c>
      <c r="F13" s="12">
        <f t="shared" si="1"/>
        <v>557.90000000000009</v>
      </c>
      <c r="G13" s="19">
        <v>1633</v>
      </c>
      <c r="H13" s="13">
        <f t="shared" si="4"/>
        <v>2190.9</v>
      </c>
      <c r="I13" s="12">
        <f t="shared" ref="I13:I32" si="5">H13/G13*100</f>
        <v>134.16411512553583</v>
      </c>
      <c r="J13" s="12">
        <f t="shared" si="2"/>
        <v>557.90000000000009</v>
      </c>
      <c r="K13" s="13">
        <v>596</v>
      </c>
      <c r="L13" s="20" t="s">
        <v>22</v>
      </c>
    </row>
    <row r="14" spans="1:14" x14ac:dyDescent="0.3">
      <c r="A14" s="8">
        <v>6</v>
      </c>
      <c r="B14" s="16" t="s">
        <v>23</v>
      </c>
      <c r="C14" s="17">
        <v>58669</v>
      </c>
      <c r="D14" s="18">
        <v>52028.6</v>
      </c>
      <c r="E14" s="12">
        <f t="shared" si="0"/>
        <v>88.681586527808548</v>
      </c>
      <c r="F14" s="12">
        <f t="shared" si="1"/>
        <v>-6640.4000000000015</v>
      </c>
      <c r="G14" s="18">
        <v>53669</v>
      </c>
      <c r="H14" s="13">
        <f t="shared" si="4"/>
        <v>52028.6</v>
      </c>
      <c r="I14" s="12">
        <f t="shared" si="5"/>
        <v>96.943486929139723</v>
      </c>
      <c r="J14" s="12">
        <f t="shared" si="2"/>
        <v>-1640.4000000000015</v>
      </c>
      <c r="K14" s="13">
        <v>38562.9</v>
      </c>
      <c r="L14" s="13">
        <f t="shared" si="3"/>
        <v>134.91879500763687</v>
      </c>
    </row>
    <row r="15" spans="1:14" x14ac:dyDescent="0.3">
      <c r="A15" s="8">
        <v>7</v>
      </c>
      <c r="B15" s="16" t="s">
        <v>24</v>
      </c>
      <c r="C15" s="17">
        <v>85371</v>
      </c>
      <c r="D15" s="18">
        <v>68589.8</v>
      </c>
      <c r="E15" s="12">
        <f t="shared" si="0"/>
        <v>80.34320788089633</v>
      </c>
      <c r="F15" s="12">
        <f t="shared" si="1"/>
        <v>-16781.199999999997</v>
      </c>
      <c r="G15" s="18">
        <v>83009</v>
      </c>
      <c r="H15" s="13">
        <f t="shared" si="4"/>
        <v>68589.8</v>
      </c>
      <c r="I15" s="12">
        <f t="shared" si="5"/>
        <v>82.629353443602511</v>
      </c>
      <c r="J15" s="12">
        <f t="shared" si="2"/>
        <v>-14419.199999999997</v>
      </c>
      <c r="K15" s="13">
        <v>61211.199999999997</v>
      </c>
      <c r="L15" s="13">
        <f t="shared" si="3"/>
        <v>112.0543299265494</v>
      </c>
    </row>
    <row r="16" spans="1:14" x14ac:dyDescent="0.3">
      <c r="A16" s="8">
        <v>8</v>
      </c>
      <c r="B16" s="8" t="s">
        <v>25</v>
      </c>
      <c r="C16" s="13">
        <v>10391</v>
      </c>
      <c r="D16" s="11">
        <v>11470.4</v>
      </c>
      <c r="E16" s="12">
        <f t="shared" si="0"/>
        <v>110.38783562698488</v>
      </c>
      <c r="F16" s="12">
        <f t="shared" si="1"/>
        <v>1079.3999999999996</v>
      </c>
      <c r="G16" s="11">
        <v>9642</v>
      </c>
      <c r="H16" s="13">
        <f t="shared" si="4"/>
        <v>11470.4</v>
      </c>
      <c r="I16" s="12">
        <f t="shared" si="5"/>
        <v>118.9628707736984</v>
      </c>
      <c r="J16" s="12">
        <f t="shared" si="2"/>
        <v>1828.3999999999996</v>
      </c>
      <c r="K16" s="13">
        <v>9056.7999999999993</v>
      </c>
      <c r="L16" s="13">
        <f t="shared" si="3"/>
        <v>126.6495892588994</v>
      </c>
    </row>
    <row r="17" spans="1:22" x14ac:dyDescent="0.3">
      <c r="A17" s="8">
        <v>9</v>
      </c>
      <c r="B17" s="8" t="s">
        <v>26</v>
      </c>
      <c r="C17" s="17"/>
      <c r="D17" s="21">
        <v>-9.3000000000000007</v>
      </c>
      <c r="E17" s="12"/>
      <c r="F17" s="12">
        <f t="shared" si="1"/>
        <v>-9.3000000000000007</v>
      </c>
      <c r="G17" s="22"/>
      <c r="H17" s="13">
        <f t="shared" si="4"/>
        <v>-9.3000000000000007</v>
      </c>
      <c r="I17" s="12"/>
      <c r="J17" s="12">
        <f t="shared" si="2"/>
        <v>-9.3000000000000007</v>
      </c>
      <c r="K17" s="13">
        <v>278.60000000000002</v>
      </c>
      <c r="L17" s="13">
        <f t="shared" si="3"/>
        <v>-3.338119167264896</v>
      </c>
    </row>
    <row r="18" spans="1:22" x14ac:dyDescent="0.3">
      <c r="A18" s="23"/>
      <c r="B18" s="6" t="s">
        <v>27</v>
      </c>
      <c r="C18" s="7">
        <f>SUM(C20:C31)</f>
        <v>102255</v>
      </c>
      <c r="D18" s="7">
        <f>SUM(D19:D31)</f>
        <v>140465.49999999997</v>
      </c>
      <c r="E18" s="7">
        <f t="shared" si="0"/>
        <v>137.36785487262233</v>
      </c>
      <c r="F18" s="7">
        <f t="shared" si="1"/>
        <v>38210.499999999971</v>
      </c>
      <c r="G18" s="7">
        <f>SUM(G20:G31)</f>
        <v>95495</v>
      </c>
      <c r="H18" s="7">
        <f>SUM(H19:H31)</f>
        <v>140465.49999999997</v>
      </c>
      <c r="I18" s="7">
        <f t="shared" si="5"/>
        <v>147.09199434525365</v>
      </c>
      <c r="J18" s="7">
        <f t="shared" si="2"/>
        <v>44970.499999999971</v>
      </c>
      <c r="K18" s="7">
        <f>K19+K20+K21+K22+K23+K25+K26+K27+K28+K30+K31</f>
        <v>143000.20000000001</v>
      </c>
      <c r="L18" s="7">
        <f t="shared" si="3"/>
        <v>98.227484996524453</v>
      </c>
    </row>
    <row r="19" spans="1:22" x14ac:dyDescent="0.3">
      <c r="A19" s="23">
        <v>10</v>
      </c>
      <c r="B19" s="24" t="s">
        <v>28</v>
      </c>
      <c r="C19" s="7"/>
      <c r="D19" s="12">
        <v>9.6999999999999993</v>
      </c>
      <c r="E19" s="12"/>
      <c r="F19" s="12">
        <f t="shared" si="1"/>
        <v>9.6999999999999993</v>
      </c>
      <c r="G19" s="25"/>
      <c r="H19" s="12">
        <f>D19</f>
        <v>9.6999999999999993</v>
      </c>
      <c r="I19" s="12"/>
      <c r="J19" s="12">
        <f t="shared" si="2"/>
        <v>9.6999999999999993</v>
      </c>
      <c r="K19" s="12">
        <v>21.3</v>
      </c>
      <c r="L19" s="13">
        <f t="shared" si="3"/>
        <v>45.539906103286384</v>
      </c>
    </row>
    <row r="20" spans="1:22" x14ac:dyDescent="0.3">
      <c r="A20" s="23">
        <v>11</v>
      </c>
      <c r="B20" s="8" t="s">
        <v>29</v>
      </c>
      <c r="C20" s="13">
        <v>55276</v>
      </c>
      <c r="D20" s="13">
        <v>64858.8</v>
      </c>
      <c r="E20" s="12">
        <f t="shared" si="0"/>
        <v>117.33627614154425</v>
      </c>
      <c r="F20" s="12">
        <f t="shared" si="1"/>
        <v>9582.8000000000029</v>
      </c>
      <c r="G20" s="13">
        <v>50880</v>
      </c>
      <c r="H20" s="12">
        <f t="shared" ref="H20:H31" si="6">D20</f>
        <v>64858.8</v>
      </c>
      <c r="I20" s="12">
        <f t="shared" si="5"/>
        <v>127.4740566037736</v>
      </c>
      <c r="J20" s="12">
        <f t="shared" si="2"/>
        <v>13978.800000000003</v>
      </c>
      <c r="K20" s="13">
        <v>45516.5</v>
      </c>
      <c r="L20" s="13">
        <f t="shared" si="3"/>
        <v>142.49513912537213</v>
      </c>
    </row>
    <row r="21" spans="1:22" x14ac:dyDescent="0.3">
      <c r="A21" s="23">
        <v>12</v>
      </c>
      <c r="B21" s="26" t="s">
        <v>30</v>
      </c>
      <c r="C21" s="27">
        <v>7399</v>
      </c>
      <c r="D21" s="28">
        <v>8108.6</v>
      </c>
      <c r="E21" s="12">
        <f t="shared" si="0"/>
        <v>109.5904852007028</v>
      </c>
      <c r="F21" s="12">
        <f t="shared" si="1"/>
        <v>709.60000000000036</v>
      </c>
      <c r="G21" s="29">
        <v>6788</v>
      </c>
      <c r="H21" s="12">
        <f t="shared" si="6"/>
        <v>8108.6</v>
      </c>
      <c r="I21" s="12">
        <f t="shared" si="5"/>
        <v>119.45492044784916</v>
      </c>
      <c r="J21" s="12">
        <f t="shared" si="2"/>
        <v>1320.6000000000004</v>
      </c>
      <c r="K21" s="13">
        <v>6278.8</v>
      </c>
      <c r="L21" s="13">
        <f t="shared" si="3"/>
        <v>129.14251130789322</v>
      </c>
    </row>
    <row r="22" spans="1:22" x14ac:dyDescent="0.3">
      <c r="A22" s="23">
        <v>13</v>
      </c>
      <c r="B22" s="16" t="s">
        <v>31</v>
      </c>
      <c r="C22" s="17">
        <v>5177</v>
      </c>
      <c r="D22" s="29">
        <v>6008.3</v>
      </c>
      <c r="E22" s="12">
        <f t="shared" si="0"/>
        <v>116.05756229476532</v>
      </c>
      <c r="F22" s="12">
        <f t="shared" si="1"/>
        <v>831.30000000000018</v>
      </c>
      <c r="G22" s="13">
        <v>4947</v>
      </c>
      <c r="H22" s="12">
        <f t="shared" si="6"/>
        <v>6008.3</v>
      </c>
      <c r="I22" s="12">
        <f t="shared" si="5"/>
        <v>121.45340610470994</v>
      </c>
      <c r="J22" s="12">
        <f t="shared" si="2"/>
        <v>1061.3000000000002</v>
      </c>
      <c r="K22" s="13">
        <v>2752</v>
      </c>
      <c r="L22" s="13">
        <f t="shared" si="3"/>
        <v>218.32485465116278</v>
      </c>
    </row>
    <row r="23" spans="1:22" ht="28.8" x14ac:dyDescent="0.3">
      <c r="A23" s="23">
        <v>14</v>
      </c>
      <c r="B23" s="30" t="s">
        <v>32</v>
      </c>
      <c r="C23" s="17">
        <v>1745</v>
      </c>
      <c r="D23" s="29">
        <v>1592.4</v>
      </c>
      <c r="E23" s="12">
        <f t="shared" si="0"/>
        <v>91.255014326647569</v>
      </c>
      <c r="F23" s="12">
        <f t="shared" si="1"/>
        <v>-152.59999999999991</v>
      </c>
      <c r="G23" s="13">
        <v>1699</v>
      </c>
      <c r="H23" s="12">
        <f t="shared" si="6"/>
        <v>1592.4</v>
      </c>
      <c r="I23" s="12">
        <f t="shared" si="5"/>
        <v>93.725721012360225</v>
      </c>
      <c r="J23" s="12">
        <f t="shared" si="2"/>
        <v>-106.59999999999991</v>
      </c>
      <c r="K23" s="13">
        <v>1505.1</v>
      </c>
      <c r="L23" s="13">
        <f t="shared" si="3"/>
        <v>105.80027905122584</v>
      </c>
    </row>
    <row r="24" spans="1:22" x14ac:dyDescent="0.3">
      <c r="A24" s="23">
        <v>15</v>
      </c>
      <c r="B24" s="16" t="s">
        <v>33</v>
      </c>
      <c r="C24" s="17">
        <v>2326</v>
      </c>
      <c r="D24" s="29">
        <v>1899.3</v>
      </c>
      <c r="E24" s="12">
        <f t="shared" si="0"/>
        <v>81.655202063628536</v>
      </c>
      <c r="F24" s="12">
        <f t="shared" si="1"/>
        <v>-426.70000000000005</v>
      </c>
      <c r="G24" s="13">
        <v>1743</v>
      </c>
      <c r="H24" s="12">
        <f t="shared" si="6"/>
        <v>1899.3</v>
      </c>
      <c r="I24" s="12">
        <f t="shared" si="5"/>
        <v>108.96729776247849</v>
      </c>
      <c r="J24" s="12">
        <f t="shared" si="2"/>
        <v>156.29999999999995</v>
      </c>
      <c r="K24" s="13"/>
      <c r="L24" s="13"/>
    </row>
    <row r="25" spans="1:22" x14ac:dyDescent="0.3">
      <c r="A25" s="23">
        <v>16</v>
      </c>
      <c r="B25" s="31" t="s">
        <v>34</v>
      </c>
      <c r="C25" s="17">
        <v>400</v>
      </c>
      <c r="D25" s="13">
        <v>1090.9000000000001</v>
      </c>
      <c r="E25" s="12">
        <f t="shared" si="0"/>
        <v>272.72500000000002</v>
      </c>
      <c r="F25" s="12">
        <f t="shared" si="1"/>
        <v>690.90000000000009</v>
      </c>
      <c r="G25" s="13">
        <v>353</v>
      </c>
      <c r="H25" s="12">
        <f t="shared" si="6"/>
        <v>1090.9000000000001</v>
      </c>
      <c r="I25" s="12">
        <f t="shared" si="5"/>
        <v>309.03682719546748</v>
      </c>
      <c r="J25" s="12">
        <f t="shared" si="2"/>
        <v>737.90000000000009</v>
      </c>
      <c r="K25" s="13">
        <v>1953.4</v>
      </c>
      <c r="L25" s="13">
        <f t="shared" si="3"/>
        <v>55.846216852667155</v>
      </c>
    </row>
    <row r="26" spans="1:22" ht="28.8" x14ac:dyDescent="0.3">
      <c r="A26" s="23">
        <v>17</v>
      </c>
      <c r="B26" s="32" t="s">
        <v>35</v>
      </c>
      <c r="C26" s="17"/>
      <c r="D26" s="29">
        <v>507.3</v>
      </c>
      <c r="E26" s="12"/>
      <c r="F26" s="12">
        <f t="shared" si="1"/>
        <v>507.3</v>
      </c>
      <c r="G26" s="13"/>
      <c r="H26" s="12">
        <f t="shared" si="6"/>
        <v>507.3</v>
      </c>
      <c r="I26" s="12"/>
      <c r="J26" s="12">
        <f t="shared" si="2"/>
        <v>507.3</v>
      </c>
      <c r="K26" s="13">
        <v>349.5</v>
      </c>
      <c r="L26" s="13">
        <f>H26/K26*100</f>
        <v>145.15021459227469</v>
      </c>
    </row>
    <row r="27" spans="1:22" x14ac:dyDescent="0.3">
      <c r="A27" s="23">
        <v>18</v>
      </c>
      <c r="B27" s="8" t="s">
        <v>36</v>
      </c>
      <c r="C27" s="11">
        <v>17245</v>
      </c>
      <c r="D27" s="13">
        <v>43065.2</v>
      </c>
      <c r="E27" s="12">
        <f t="shared" si="0"/>
        <v>249.72571759930412</v>
      </c>
      <c r="F27" s="12">
        <f t="shared" si="1"/>
        <v>25820.199999999997</v>
      </c>
      <c r="G27" s="29">
        <v>17245</v>
      </c>
      <c r="H27" s="12">
        <f t="shared" si="6"/>
        <v>43065.2</v>
      </c>
      <c r="I27" s="12">
        <f t="shared" si="5"/>
        <v>249.72571759930412</v>
      </c>
      <c r="J27" s="12">
        <f t="shared" si="2"/>
        <v>25820.199999999997</v>
      </c>
      <c r="K27" s="13">
        <v>70542.2</v>
      </c>
      <c r="L27" s="13">
        <f t="shared" si="3"/>
        <v>61.048847356617742</v>
      </c>
    </row>
    <row r="28" spans="1:22" x14ac:dyDescent="0.3">
      <c r="A28" s="23">
        <v>19</v>
      </c>
      <c r="B28" s="8" t="s">
        <v>37</v>
      </c>
      <c r="C28" s="13">
        <v>6276</v>
      </c>
      <c r="D28" s="29">
        <v>6620.3</v>
      </c>
      <c r="E28" s="12">
        <f t="shared" si="0"/>
        <v>105.48597833014659</v>
      </c>
      <c r="F28" s="12">
        <f t="shared" si="1"/>
        <v>344.30000000000018</v>
      </c>
      <c r="G28" s="13">
        <v>5847</v>
      </c>
      <c r="H28" s="12">
        <f t="shared" si="6"/>
        <v>6620.3</v>
      </c>
      <c r="I28" s="12">
        <f t="shared" si="5"/>
        <v>113.22558577048059</v>
      </c>
      <c r="J28" s="12">
        <f t="shared" si="2"/>
        <v>773.30000000000018</v>
      </c>
      <c r="K28" s="13">
        <v>9011.7000000000007</v>
      </c>
      <c r="L28" s="13">
        <f>H28/K28*100</f>
        <v>73.4633864864565</v>
      </c>
    </row>
    <row r="29" spans="1:22" x14ac:dyDescent="0.3">
      <c r="A29" s="23"/>
      <c r="B29" s="16" t="s">
        <v>38</v>
      </c>
      <c r="C29" s="17"/>
      <c r="D29" s="29"/>
      <c r="E29" s="12"/>
      <c r="F29" s="12"/>
      <c r="G29" s="33"/>
      <c r="H29" s="12"/>
      <c r="I29" s="12"/>
      <c r="J29" s="12"/>
      <c r="K29" s="34">
        <v>4919</v>
      </c>
      <c r="L29" s="13">
        <f>H29/K29*100</f>
        <v>0</v>
      </c>
    </row>
    <row r="30" spans="1:22" x14ac:dyDescent="0.3">
      <c r="A30" s="23">
        <v>20</v>
      </c>
      <c r="B30" s="16" t="s">
        <v>39</v>
      </c>
      <c r="C30" s="17"/>
      <c r="D30" s="29">
        <v>69.8</v>
      </c>
      <c r="E30" s="12"/>
      <c r="F30" s="12">
        <f t="shared" si="1"/>
        <v>69.8</v>
      </c>
      <c r="G30" s="33"/>
      <c r="H30" s="12">
        <f t="shared" si="6"/>
        <v>69.8</v>
      </c>
      <c r="I30" s="12"/>
      <c r="J30" s="12">
        <f t="shared" si="2"/>
        <v>69.8</v>
      </c>
      <c r="K30" s="13">
        <v>743.7</v>
      </c>
      <c r="L30" s="13">
        <f t="shared" si="3"/>
        <v>9.3855049078929671</v>
      </c>
    </row>
    <row r="31" spans="1:22" x14ac:dyDescent="0.3">
      <c r="A31" s="23">
        <v>21</v>
      </c>
      <c r="B31" s="16" t="s">
        <v>40</v>
      </c>
      <c r="C31" s="17">
        <v>6411</v>
      </c>
      <c r="D31" s="13">
        <v>6634.9</v>
      </c>
      <c r="E31" s="12">
        <f t="shared" si="0"/>
        <v>103.49243487755419</v>
      </c>
      <c r="F31" s="12">
        <f t="shared" si="1"/>
        <v>223.89999999999964</v>
      </c>
      <c r="G31" s="33">
        <v>5993</v>
      </c>
      <c r="H31" s="12">
        <f t="shared" si="6"/>
        <v>6634.9</v>
      </c>
      <c r="I31" s="12">
        <f t="shared" si="5"/>
        <v>110.71082930085099</v>
      </c>
      <c r="J31" s="12">
        <f t="shared" si="2"/>
        <v>641.89999999999964</v>
      </c>
      <c r="K31" s="13">
        <v>4326</v>
      </c>
      <c r="L31" s="13">
        <f t="shared" si="3"/>
        <v>153.3726306056403</v>
      </c>
    </row>
    <row r="32" spans="1:22" s="39" customFormat="1" x14ac:dyDescent="0.3">
      <c r="A32" s="35"/>
      <c r="B32" s="36" t="s">
        <v>41</v>
      </c>
      <c r="C32" s="37">
        <f>C8+C18</f>
        <v>798149</v>
      </c>
      <c r="D32" s="37">
        <f>D8+D18</f>
        <v>752812.00000000012</v>
      </c>
      <c r="E32" s="37">
        <f t="shared" si="0"/>
        <v>94.319732280564168</v>
      </c>
      <c r="F32" s="37">
        <f t="shared" si="1"/>
        <v>-45336.999999999884</v>
      </c>
      <c r="G32" s="38">
        <f>G8+G18</f>
        <v>714767</v>
      </c>
      <c r="H32" s="37">
        <f>H8+H18</f>
        <v>752812.00000000012</v>
      </c>
      <c r="I32" s="37">
        <f t="shared" si="5"/>
        <v>105.32271355560626</v>
      </c>
      <c r="J32" s="37">
        <f t="shared" si="2"/>
        <v>38045.000000000116</v>
      </c>
      <c r="K32" s="37">
        <f>K8+K18</f>
        <v>657704.10000000009</v>
      </c>
      <c r="L32" s="37">
        <f t="shared" si="3"/>
        <v>114.46059101653768</v>
      </c>
      <c r="M32"/>
      <c r="N32"/>
      <c r="O32"/>
      <c r="P32"/>
      <c r="Q32"/>
      <c r="R32"/>
      <c r="S32"/>
      <c r="T32"/>
      <c r="U32"/>
      <c r="V32"/>
    </row>
    <row r="33" spans="1:38" ht="36.75" customHeight="1" x14ac:dyDescent="0.3">
      <c r="A33" s="26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38" ht="10.5" customHeight="1" x14ac:dyDescent="0.3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AL34">
        <v>44</v>
      </c>
    </row>
    <row r="35" spans="1:38" x14ac:dyDescent="0.3">
      <c r="A35" s="40"/>
      <c r="B35" s="45"/>
      <c r="C35" s="45"/>
      <c r="D35" s="42"/>
      <c r="E35" s="40"/>
      <c r="F35" s="40"/>
      <c r="G35" s="40"/>
      <c r="H35" s="42"/>
      <c r="I35" s="43"/>
      <c r="J35" s="40"/>
      <c r="K35" s="44"/>
      <c r="L35" s="44"/>
    </row>
    <row r="36" spans="1:38" x14ac:dyDescent="0.3">
      <c r="A36" s="40"/>
      <c r="B36" s="40"/>
      <c r="C36" s="40"/>
      <c r="D36" s="42"/>
      <c r="E36" s="40"/>
      <c r="F36" s="46"/>
      <c r="G36" s="40"/>
      <c r="H36" s="40"/>
      <c r="I36" s="40"/>
      <c r="J36" s="46"/>
      <c r="K36" s="47"/>
    </row>
    <row r="37" spans="1:38" x14ac:dyDescent="0.3">
      <c r="A37" s="40"/>
      <c r="B37" s="40"/>
      <c r="C37" s="40"/>
      <c r="D37" s="42"/>
      <c r="E37" s="40"/>
      <c r="F37" s="40"/>
      <c r="G37" s="48"/>
      <c r="H37" s="42"/>
      <c r="I37" s="40"/>
      <c r="J37" s="40"/>
    </row>
    <row r="38" spans="1:38" x14ac:dyDescent="0.3">
      <c r="A38" s="40"/>
      <c r="B38" s="40"/>
      <c r="C38" s="40"/>
      <c r="D38" s="40"/>
      <c r="E38" s="40"/>
      <c r="F38" s="42"/>
      <c r="G38" s="48"/>
      <c r="H38" s="40"/>
      <c r="I38" s="40"/>
      <c r="J38" s="42"/>
    </row>
    <row r="39" spans="1:38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</row>
  </sheetData>
  <mergeCells count="16">
    <mergeCell ref="H5:H7"/>
    <mergeCell ref="I5:I7"/>
    <mergeCell ref="J5:J7"/>
    <mergeCell ref="K5:K7"/>
    <mergeCell ref="L5:L7"/>
    <mergeCell ref="B33:K33"/>
    <mergeCell ref="B1:L1"/>
    <mergeCell ref="B2:L2"/>
    <mergeCell ref="B3:L3"/>
    <mergeCell ref="F5:F7"/>
    <mergeCell ref="G5:G7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КБ 01.12.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Толмачева Оксана Викторовна</dc:creator>
  <cp:lastModifiedBy>Artem</cp:lastModifiedBy>
  <dcterms:created xsi:type="dcterms:W3CDTF">2014-12-08T06:09:03Z</dcterms:created>
  <dcterms:modified xsi:type="dcterms:W3CDTF">2014-12-10T04:59:15Z</dcterms:modified>
</cp:coreProperties>
</file>